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ODBORY - ORJ\"/>
    </mc:Choice>
  </mc:AlternateContent>
  <xr:revisionPtr revIDLastSave="0" documentId="8_{9E710C3C-5D46-4154-9F77-5CACBD60213A}" xr6:coauthVersionLast="36" xr6:coauthVersionMax="36" xr10:uidLastSave="{00000000-0000-0000-0000-000000000000}"/>
  <bookViews>
    <workbookView xWindow="-105" yWindow="-105" windowWidth="23250" windowHeight="13170" xr2:uid="{00000000-000D-0000-FFFF-FFFF00000000}"/>
  </bookViews>
  <sheets>
    <sheet name="ORJ 15" sheetId="1" r:id="rId1"/>
  </sheets>
  <definedNames>
    <definedName name="_xlnm.Print_Titles" localSheetId="0">'ORJ 15'!$1:$1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8" i="1" l="1"/>
  <c r="K98" i="1"/>
  <c r="J98" i="1"/>
  <c r="I98" i="1"/>
  <c r="H98" i="1"/>
  <c r="L90" i="1"/>
  <c r="K90" i="1"/>
  <c r="J90" i="1"/>
  <c r="I90" i="1"/>
  <c r="H90" i="1"/>
  <c r="L28" i="1"/>
  <c r="K28" i="1"/>
  <c r="J28" i="1"/>
  <c r="I28" i="1"/>
  <c r="H28" i="1"/>
  <c r="L23" i="1"/>
  <c r="L102" i="1" s="1"/>
  <c r="K23" i="1"/>
  <c r="K102" i="1" s="1"/>
  <c r="J23" i="1"/>
  <c r="I23" i="1"/>
  <c r="I24" i="1" s="1"/>
  <c r="H23" i="1"/>
  <c r="H24" i="1" s="1"/>
  <c r="H99" i="1" l="1"/>
  <c r="H101" i="1" s="1"/>
  <c r="L99" i="1"/>
  <c r="K99" i="1"/>
  <c r="K101" i="1" s="1"/>
  <c r="K24" i="1"/>
  <c r="I99" i="1"/>
  <c r="I101" i="1" s="1"/>
  <c r="L24" i="1"/>
  <c r="J99" i="1"/>
  <c r="J102" i="1"/>
  <c r="J24" i="1"/>
  <c r="H102" i="1"/>
  <c r="I102" i="1"/>
  <c r="L101" i="1" l="1"/>
  <c r="J101" i="1"/>
</calcChain>
</file>

<file path=xl/sharedStrings.xml><?xml version="1.0" encoding="utf-8"?>
<sst xmlns="http://schemas.openxmlformats.org/spreadsheetml/2006/main" count="244" uniqueCount="96">
  <si>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</si>
  <si>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</si>
  <si>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</si>
  <si>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</si>
  <si>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</si>
  <si>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</si>
  <si>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</si>
  <si>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</si>
  <si>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</si>
  <si>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</si>
  <si>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</si>
  <si>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</si>
  <si>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Zkratka položky</t>
  </si>
  <si>
    <t>Název org.</t>
  </si>
  <si>
    <t>Zkratka paragrafu</t>
  </si>
  <si>
    <t>Název účelového znaku</t>
  </si>
  <si>
    <t>Ostatní neinv. přijaté transf. ze SR</t>
  </si>
  <si>
    <t>OPZ plus 2021 - 2027 (poskytovatel MPSV)</t>
  </si>
  <si>
    <t>Prevence kriminality na místní úrovni - prog.č.314080 - NIV</t>
  </si>
  <si>
    <t>Neinv.přijaté transfery od krajů</t>
  </si>
  <si>
    <t>Příjmy z poskyt. služeb, výrobků, práv</t>
  </si>
  <si>
    <t>Bezpečnost a veřejný pořádek</t>
  </si>
  <si>
    <t>MěPo - PCOO</t>
  </si>
  <si>
    <t>MěPo - parkovací automaty</t>
  </si>
  <si>
    <t>MěPo - pokuty za odtah vozidla</t>
  </si>
  <si>
    <t>Sankční platby přijaté od jin.osob</t>
  </si>
  <si>
    <t>MěPo - pokuty parkovné (976)</t>
  </si>
  <si>
    <t>Příjmy z prodeje krátk.maj. a DDM</t>
  </si>
  <si>
    <t>Přijatá pojistná plnění</t>
  </si>
  <si>
    <t>Přijaté neinv. přísp.a náhrady</t>
  </si>
  <si>
    <t>Činnost místní správy</t>
  </si>
  <si>
    <t>Běžné příjmy</t>
  </si>
  <si>
    <t>Příjmy 15 - Městská policie</t>
  </si>
  <si>
    <t>Běžné výdaje (zrušená položka - náhrady mezd v době nemoci)</t>
  </si>
  <si>
    <t>Platy zaměstnanců v prac.poměru</t>
  </si>
  <si>
    <t>MěPo - nemocenská</t>
  </si>
  <si>
    <t>Ostatní osobní výdaje</t>
  </si>
  <si>
    <t>Pov.soc.pojistné,přísp.na st.polit.zam.</t>
  </si>
  <si>
    <t>Pov.zdravot.pojistné</t>
  </si>
  <si>
    <t>Povinné pojistné odpov.za prac.úraz, nemoc</t>
  </si>
  <si>
    <t>Podlimitní technické zhodnocení</t>
  </si>
  <si>
    <t>Ochranné pomůcky</t>
  </si>
  <si>
    <t>Léky a zdrav. mater.</t>
  </si>
  <si>
    <t>Prádlo, oděv a obuv</t>
  </si>
  <si>
    <t>Knihy, učeb.pom. a tisk</t>
  </si>
  <si>
    <t>Drobný dlouhod. HM</t>
  </si>
  <si>
    <t>MěPo - prevence kriminality (5% sankčních plateb)</t>
  </si>
  <si>
    <t>Nákup materiálu j.n.</t>
  </si>
  <si>
    <t>Studená voda</t>
  </si>
  <si>
    <t>Teplo</t>
  </si>
  <si>
    <t>Elektrická energie</t>
  </si>
  <si>
    <t>Pohonné hmoty a maziva</t>
  </si>
  <si>
    <t>Poštovní služby</t>
  </si>
  <si>
    <t>Služby elektronických komunikací</t>
  </si>
  <si>
    <t>Nájemné</t>
  </si>
  <si>
    <t>Služby školení a vzdělávání</t>
  </si>
  <si>
    <t>Zpracování dat a služby ICT</t>
  </si>
  <si>
    <t>Nákup ostatních služeb</t>
  </si>
  <si>
    <t>Opravy a udržování</t>
  </si>
  <si>
    <t>Programové vybavení</t>
  </si>
  <si>
    <t>Cestovné</t>
  </si>
  <si>
    <t>Pohoštění</t>
  </si>
  <si>
    <t>Účastnické popl.na konference</t>
  </si>
  <si>
    <t>Ostatní nákupy j.n.</t>
  </si>
  <si>
    <t>Věcné dary</t>
  </si>
  <si>
    <t>Nákup kolků</t>
  </si>
  <si>
    <t>Platby daní a poplatků SR</t>
  </si>
  <si>
    <t>Vratky transferů poskyt.z veřej.rozpočtů</t>
  </si>
  <si>
    <t>Finanční vypořádání</t>
  </si>
  <si>
    <t>Ostatní neinv. výdaje j.n.</t>
  </si>
  <si>
    <t>Ostatní činnosti j.n.</t>
  </si>
  <si>
    <t>Běžné výdaje</t>
  </si>
  <si>
    <t>Stavby</t>
  </si>
  <si>
    <t>Stroje, přístroje a zařízení</t>
  </si>
  <si>
    <t>Dopravní prostředky</t>
  </si>
  <si>
    <t>Národní plán obnovy - investice</t>
  </si>
  <si>
    <t>ICT</t>
  </si>
  <si>
    <t>Kapitálové výdaje</t>
  </si>
  <si>
    <t>Výdaje 15 - Městská policie</t>
  </si>
  <si>
    <t>VÝSLEDEK HOSPODAŘENÍ (P - V)</t>
  </si>
  <si>
    <t>PROVOZNÍ PŘEBYTEK (BP - BV)</t>
  </si>
  <si>
    <t>APK v Chomutově III.</t>
  </si>
  <si>
    <t>Projekt Domovník preventista</t>
  </si>
  <si>
    <t>2-12/2025 - 2x DPČ</t>
  </si>
  <si>
    <t>Sport mezi bloky I.</t>
  </si>
  <si>
    <t>pouze rok 2024</t>
  </si>
  <si>
    <t>Sport mezi bloky II.</t>
  </si>
  <si>
    <t>pouze rok 2025</t>
  </si>
  <si>
    <t>Domovník preventista</t>
  </si>
  <si>
    <t>058-vyhodnocovací systém 2500</t>
  </si>
  <si>
    <t>058-užitkový vůz;dron</t>
  </si>
  <si>
    <t>rekonstrukce MKDS</t>
  </si>
  <si>
    <t>MKDS 5000</t>
  </si>
  <si>
    <t>valorizace 5%</t>
  </si>
  <si>
    <t>MěPo - parkovné Easy Park</t>
  </si>
  <si>
    <t>MěPo - parkovné VPA (Mapy.cz)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</si>
</sst>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5" x14ac:knownFonts="1">
    <font>
      <sz val="11.25"/>
      <name val="Calibri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7"/>
      <name val="Cambria"/>
      <family val="1"/>
      <charset val="238"/>
    </font>
    <font>
      <sz val="10"/>
      <color rgb="FFFF000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  <fill>
      <patternFill patternType="solid">
        <fgColor rgb="FFFE8282"/>
        <bgColor indexed="64"/>
      </patternFill>
    </fill>
    <fill>
      <patternFill patternType="solid">
        <fgColor rgb="FFF0F0F0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1" fillId="2" borderId="1" xfId="0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2" fillId="0" borderId="0" xfId="0" applyFont="1"/>
    <xf numFmtId="4" fontId="2" fillId="0" borderId="0" xfId="0" applyNumberFormat="1" applyFont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164" fontId="2" fillId="5" borderId="1" xfId="0" applyNumberFormat="1" applyFont="1" applyFill="1" applyBorder="1" applyAlignment="1">
      <alignment vertical="center"/>
    </xf>
    <xf numFmtId="4" fontId="2" fillId="5" borderId="1" xfId="0" applyNumberFormat="1" applyFont="1" applyFill="1" applyBorder="1" applyAlignment="1">
      <alignment vertical="center"/>
    </xf>
    <xf numFmtId="4" fontId="2" fillId="5" borderId="1" xfId="0" applyNumberFormat="1" applyFont="1" applyFill="1" applyBorder="1" applyAlignment="1">
      <alignment vertical="center" wrapText="1"/>
    </xf>
    <xf numFmtId="49" fontId="2" fillId="5" borderId="1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2"/>
  <sheetViews>
    <sheetView tabSelected="1" zoomScaleNormal="100" workbookViewId="0">
      <pane ySplit="1" topLeftCell="A80" activePane="bottomLeft" state="frozen"/>
      <selection activeCell="E108" sqref="E108"/>
      <selection pane="bottomLeft" activeCell="N26" sqref="N26"/>
    </sheetView>
  </sheetViews>
  <sheetFormatPr defaultColWidth="3.7109375" defaultRowHeight="12.75" x14ac:dyDescent="0.2"/>
  <cols>
    <col min="1" max="1" width="3.7109375" style="3"/>
    <col min="2" max="3" width="5" style="3" customWidth="1"/>
    <col min="4" max="4" width="9.5703125" style="3" customWidth="1"/>
    <col min="5" max="7" width="6.5703125" style="3" customWidth="1"/>
    <col min="8" max="8" width="12.85546875" style="8" customWidth="1"/>
    <col min="9" max="9" width="13.140625" style="8" customWidth="1"/>
    <col min="10" max="10" width="10.85546875" style="8" customWidth="1"/>
    <col min="11" max="11" width="12.42578125" style="8" customWidth="1"/>
    <col min="12" max="12" width="12.140625" style="8" customWidth="1"/>
    <col min="13" max="13" width="44.140625" style="10" customWidth="1"/>
    <col min="14" max="14" width="33.140625" style="10" customWidth="1"/>
    <col min="15" max="15" width="33.42578125" style="10" customWidth="1"/>
    <col min="16" max="16" width="28.140625" style="10" customWidth="1"/>
    <col min="17" max="16384" width="3.7109375" style="7"/>
  </cols>
  <sheetData>
    <row r="1" spans="1:16" ht="30.4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</row>
    <row r="2" spans="1:16" x14ac:dyDescent="0.2">
      <c r="J2" s="9"/>
    </row>
    <row r="3" spans="1:16" x14ac:dyDescent="0.2">
      <c r="A3" s="11">
        <v>15</v>
      </c>
      <c r="B3" s="11"/>
      <c r="C3" s="11">
        <v>4116</v>
      </c>
      <c r="D3" s="11">
        <v>1509</v>
      </c>
      <c r="E3" s="11"/>
      <c r="F3" s="11"/>
      <c r="G3" s="11"/>
      <c r="H3" s="12"/>
      <c r="I3" s="12"/>
      <c r="J3" s="9"/>
      <c r="K3" s="12">
        <v>43.7</v>
      </c>
      <c r="L3" s="13"/>
      <c r="M3" s="14" t="s">
        <v>16</v>
      </c>
      <c r="N3" s="14" t="s">
        <v>81</v>
      </c>
      <c r="O3" s="14"/>
      <c r="P3" s="14"/>
    </row>
    <row r="4" spans="1:16" x14ac:dyDescent="0.2">
      <c r="A4" s="11">
        <v>15</v>
      </c>
      <c r="B4" s="11"/>
      <c r="C4" s="11">
        <v>4116</v>
      </c>
      <c r="D4" s="11">
        <v>1509</v>
      </c>
      <c r="E4" s="11">
        <v>144</v>
      </c>
      <c r="F4" s="11">
        <v>1</v>
      </c>
      <c r="G4" s="11">
        <v>13021</v>
      </c>
      <c r="H4" s="12">
        <v>473.53820999999999</v>
      </c>
      <c r="I4" s="12">
        <v>468.30885999999998</v>
      </c>
      <c r="J4" s="9">
        <v>150</v>
      </c>
      <c r="K4" s="12">
        <v>519.79999999999995</v>
      </c>
      <c r="L4" s="13">
        <v>519.71288000000004</v>
      </c>
      <c r="M4" s="14" t="s">
        <v>16</v>
      </c>
      <c r="N4" s="14" t="s">
        <v>81</v>
      </c>
      <c r="O4" s="14"/>
      <c r="P4" s="14" t="s">
        <v>17</v>
      </c>
    </row>
    <row r="5" spans="1:16" x14ac:dyDescent="0.2">
      <c r="A5" s="11">
        <v>15</v>
      </c>
      <c r="B5" s="11"/>
      <c r="C5" s="11">
        <v>4116</v>
      </c>
      <c r="D5" s="11">
        <v>1509</v>
      </c>
      <c r="E5" s="11">
        <v>144</v>
      </c>
      <c r="F5" s="11">
        <v>5</v>
      </c>
      <c r="G5" s="11">
        <v>13021</v>
      </c>
      <c r="H5" s="12">
        <v>2739.31059</v>
      </c>
      <c r="I5" s="12">
        <v>2709.0600100000001</v>
      </c>
      <c r="J5" s="9">
        <v>1350</v>
      </c>
      <c r="K5" s="12">
        <v>3006.5</v>
      </c>
      <c r="L5" s="13">
        <v>3006.4205999999999</v>
      </c>
      <c r="M5" s="14" t="s">
        <v>16</v>
      </c>
      <c r="N5" s="14" t="s">
        <v>81</v>
      </c>
      <c r="O5" s="14"/>
      <c r="P5" s="14" t="s">
        <v>17</v>
      </c>
    </row>
    <row r="6" spans="1:16" x14ac:dyDescent="0.2">
      <c r="A6" s="11">
        <v>15</v>
      </c>
      <c r="B6" s="11"/>
      <c r="C6" s="11">
        <v>4116</v>
      </c>
      <c r="D6" s="11">
        <v>1514</v>
      </c>
      <c r="E6" s="11"/>
      <c r="F6" s="11"/>
      <c r="G6" s="11">
        <v>14032</v>
      </c>
      <c r="H6" s="12"/>
      <c r="I6" s="12"/>
      <c r="J6" s="9">
        <v>0</v>
      </c>
      <c r="K6" s="12">
        <v>130.9</v>
      </c>
      <c r="L6" s="13">
        <v>130.80099999999999</v>
      </c>
      <c r="M6" s="14" t="s">
        <v>16</v>
      </c>
      <c r="N6" s="14" t="s">
        <v>82</v>
      </c>
      <c r="O6" s="14" t="s">
        <v>83</v>
      </c>
      <c r="P6" s="14" t="s">
        <v>18</v>
      </c>
    </row>
    <row r="7" spans="1:16" x14ac:dyDescent="0.2">
      <c r="A7" s="11">
        <v>15</v>
      </c>
      <c r="B7" s="11"/>
      <c r="C7" s="11">
        <v>4122</v>
      </c>
      <c r="D7" s="11">
        <v>1511</v>
      </c>
      <c r="E7" s="11"/>
      <c r="F7" s="11"/>
      <c r="G7" s="11">
        <v>341</v>
      </c>
      <c r="H7" s="12"/>
      <c r="I7" s="12">
        <v>490.21199999999999</v>
      </c>
      <c r="J7" s="9">
        <v>0</v>
      </c>
      <c r="K7" s="12"/>
      <c r="L7" s="13"/>
      <c r="M7" s="14" t="s">
        <v>19</v>
      </c>
      <c r="N7" s="14" t="s">
        <v>84</v>
      </c>
      <c r="O7" s="14" t="s">
        <v>85</v>
      </c>
      <c r="P7" s="14"/>
    </row>
    <row r="8" spans="1:16" x14ac:dyDescent="0.2">
      <c r="A8" s="11">
        <v>15</v>
      </c>
      <c r="B8" s="11"/>
      <c r="C8" s="11">
        <v>4122</v>
      </c>
      <c r="D8" s="11">
        <v>1512</v>
      </c>
      <c r="E8" s="11"/>
      <c r="F8" s="11"/>
      <c r="G8" s="11"/>
      <c r="H8" s="12"/>
      <c r="I8" s="12"/>
      <c r="J8" s="9">
        <v>0</v>
      </c>
      <c r="K8" s="12">
        <v>573</v>
      </c>
      <c r="L8" s="13"/>
      <c r="M8" s="14" t="s">
        <v>19</v>
      </c>
      <c r="N8" s="14" t="s">
        <v>86</v>
      </c>
      <c r="O8" s="14" t="s">
        <v>87</v>
      </c>
      <c r="P8" s="14"/>
    </row>
    <row r="9" spans="1:16" x14ac:dyDescent="0.2">
      <c r="A9" s="11">
        <v>15</v>
      </c>
      <c r="B9" s="11"/>
      <c r="C9" s="11">
        <v>4122</v>
      </c>
      <c r="D9" s="11">
        <v>1514</v>
      </c>
      <c r="E9" s="11"/>
      <c r="F9" s="11"/>
      <c r="G9" s="11"/>
      <c r="H9" s="12"/>
      <c r="I9" s="12"/>
      <c r="J9" s="9">
        <v>0</v>
      </c>
      <c r="K9" s="12">
        <v>442.1</v>
      </c>
      <c r="L9" s="13"/>
      <c r="M9" s="14" t="s">
        <v>19</v>
      </c>
      <c r="N9" s="14" t="s">
        <v>82</v>
      </c>
      <c r="O9" s="14"/>
      <c r="P9" s="14"/>
    </row>
    <row r="10" spans="1:16" x14ac:dyDescent="0.2">
      <c r="A10" s="11">
        <v>15</v>
      </c>
      <c r="B10" s="11">
        <v>5311</v>
      </c>
      <c r="C10" s="11">
        <v>2111</v>
      </c>
      <c r="D10" s="11"/>
      <c r="E10" s="11"/>
      <c r="F10" s="11"/>
      <c r="G10" s="11"/>
      <c r="H10" s="12">
        <v>1041.3</v>
      </c>
      <c r="I10" s="12">
        <v>1067.145</v>
      </c>
      <c r="J10" s="9">
        <v>1000</v>
      </c>
      <c r="K10" s="12">
        <v>1100</v>
      </c>
      <c r="L10" s="13">
        <v>492.71</v>
      </c>
      <c r="M10" s="14" t="s">
        <v>20</v>
      </c>
      <c r="N10" s="14"/>
      <c r="O10" s="14" t="s">
        <v>21</v>
      </c>
      <c r="P10" s="14"/>
    </row>
    <row r="11" spans="1:16" x14ac:dyDescent="0.2">
      <c r="A11" s="11">
        <v>15</v>
      </c>
      <c r="B11" s="11">
        <v>5311</v>
      </c>
      <c r="C11" s="11">
        <v>2111</v>
      </c>
      <c r="D11" s="11">
        <v>1501</v>
      </c>
      <c r="E11" s="11"/>
      <c r="F11" s="11"/>
      <c r="G11" s="11"/>
      <c r="H11" s="12">
        <v>953.23800000000006</v>
      </c>
      <c r="I11" s="12">
        <v>929.28</v>
      </c>
      <c r="J11" s="9">
        <v>950</v>
      </c>
      <c r="K11" s="12">
        <v>950</v>
      </c>
      <c r="L11" s="13">
        <v>482.06400000000002</v>
      </c>
      <c r="M11" s="14" t="s">
        <v>20</v>
      </c>
      <c r="N11" s="14" t="s">
        <v>22</v>
      </c>
      <c r="O11" s="14" t="s">
        <v>21</v>
      </c>
      <c r="P11" s="14"/>
    </row>
    <row r="12" spans="1:16" x14ac:dyDescent="0.2">
      <c r="A12" s="11">
        <v>15</v>
      </c>
      <c r="B12" s="11">
        <v>5311</v>
      </c>
      <c r="C12" s="11">
        <v>2111</v>
      </c>
      <c r="D12" s="11">
        <v>1502</v>
      </c>
      <c r="E12" s="11"/>
      <c r="F12" s="11"/>
      <c r="G12" s="11"/>
      <c r="H12" s="12">
        <v>7549.8316299999997</v>
      </c>
      <c r="I12" s="12">
        <v>7342.2143800000003</v>
      </c>
      <c r="J12" s="22">
        <v>8000</v>
      </c>
      <c r="K12" s="12">
        <v>8000</v>
      </c>
      <c r="L12" s="13">
        <v>3483.2069999999999</v>
      </c>
      <c r="M12" s="14" t="s">
        <v>20</v>
      </c>
      <c r="N12" s="14" t="s">
        <v>23</v>
      </c>
      <c r="O12" s="14" t="s">
        <v>21</v>
      </c>
      <c r="P12" s="14"/>
    </row>
    <row r="13" spans="1:16" x14ac:dyDescent="0.2">
      <c r="A13" s="11">
        <v>15</v>
      </c>
      <c r="B13" s="11">
        <v>5311</v>
      </c>
      <c r="C13" s="11">
        <v>2111</v>
      </c>
      <c r="D13" s="11">
        <v>1504</v>
      </c>
      <c r="E13" s="11"/>
      <c r="F13" s="11"/>
      <c r="G13" s="11"/>
      <c r="H13" s="12">
        <v>18.384</v>
      </c>
      <c r="I13" s="12">
        <v>37.529000000000003</v>
      </c>
      <c r="J13" s="9">
        <v>25</v>
      </c>
      <c r="K13" s="12">
        <v>20</v>
      </c>
      <c r="L13" s="13">
        <v>24.98199</v>
      </c>
      <c r="M13" s="14" t="s">
        <v>20</v>
      </c>
      <c r="N13" s="14" t="s">
        <v>24</v>
      </c>
      <c r="O13" s="14" t="s">
        <v>21</v>
      </c>
      <c r="P13" s="14"/>
    </row>
    <row r="14" spans="1:16" x14ac:dyDescent="0.2">
      <c r="A14" s="11">
        <v>15</v>
      </c>
      <c r="B14" s="11">
        <v>5311</v>
      </c>
      <c r="C14" s="11">
        <v>2111</v>
      </c>
      <c r="D14" s="11">
        <v>1508</v>
      </c>
      <c r="E14" s="11"/>
      <c r="F14" s="11"/>
      <c r="G14" s="11"/>
      <c r="H14" s="12">
        <v>1818.89</v>
      </c>
      <c r="I14" s="12">
        <v>2969.99478</v>
      </c>
      <c r="J14" s="22">
        <v>5000</v>
      </c>
      <c r="K14" s="12">
        <v>2500</v>
      </c>
      <c r="L14" s="13">
        <v>2325.69875</v>
      </c>
      <c r="M14" s="14" t="s">
        <v>20</v>
      </c>
      <c r="N14" s="14" t="s">
        <v>94</v>
      </c>
      <c r="O14" s="14" t="s">
        <v>21</v>
      </c>
      <c r="P14" s="14"/>
    </row>
    <row r="15" spans="1:16" x14ac:dyDescent="0.2">
      <c r="A15" s="11">
        <v>15</v>
      </c>
      <c r="B15" s="11">
        <v>5311</v>
      </c>
      <c r="C15" s="11">
        <v>2111</v>
      </c>
      <c r="D15" s="11">
        <v>1513</v>
      </c>
      <c r="E15" s="11"/>
      <c r="F15" s="11"/>
      <c r="G15" s="11"/>
      <c r="H15" s="12"/>
      <c r="I15" s="12"/>
      <c r="J15" s="22">
        <v>15</v>
      </c>
      <c r="K15" s="12"/>
      <c r="L15" s="13">
        <v>7.375</v>
      </c>
      <c r="M15" s="14" t="s">
        <v>20</v>
      </c>
      <c r="N15" s="14" t="s">
        <v>95</v>
      </c>
      <c r="O15" s="14" t="s">
        <v>21</v>
      </c>
      <c r="P15" s="14"/>
    </row>
    <row r="16" spans="1:16" x14ac:dyDescent="0.2">
      <c r="A16" s="11">
        <v>15</v>
      </c>
      <c r="B16" s="11">
        <v>5311</v>
      </c>
      <c r="C16" s="11">
        <v>2212</v>
      </c>
      <c r="D16" s="11"/>
      <c r="E16" s="11"/>
      <c r="F16" s="11"/>
      <c r="G16" s="11"/>
      <c r="H16" s="12">
        <v>2669.5118699999998</v>
      </c>
      <c r="I16" s="12">
        <v>3690.69317</v>
      </c>
      <c r="J16" s="9">
        <v>4000</v>
      </c>
      <c r="K16" s="12">
        <v>4000</v>
      </c>
      <c r="L16" s="13">
        <v>1943.5920000000001</v>
      </c>
      <c r="M16" s="14" t="s">
        <v>25</v>
      </c>
      <c r="N16" s="14"/>
      <c r="O16" s="14" t="s">
        <v>21</v>
      </c>
      <c r="P16" s="14"/>
    </row>
    <row r="17" spans="1:16" x14ac:dyDescent="0.2">
      <c r="A17" s="11">
        <v>15</v>
      </c>
      <c r="B17" s="11">
        <v>5311</v>
      </c>
      <c r="C17" s="11">
        <v>2212</v>
      </c>
      <c r="D17" s="11">
        <v>1505</v>
      </c>
      <c r="E17" s="11"/>
      <c r="F17" s="11"/>
      <c r="G17" s="11"/>
      <c r="H17" s="12">
        <v>19.481000000000002</v>
      </c>
      <c r="I17" s="12">
        <v>15.4</v>
      </c>
      <c r="J17" s="9">
        <v>5</v>
      </c>
      <c r="K17" s="12">
        <v>20</v>
      </c>
      <c r="L17" s="13">
        <v>4.9039999999999999</v>
      </c>
      <c r="M17" s="14" t="s">
        <v>25</v>
      </c>
      <c r="N17" s="14" t="s">
        <v>26</v>
      </c>
      <c r="O17" s="14" t="s">
        <v>21</v>
      </c>
      <c r="P17" s="14"/>
    </row>
    <row r="18" spans="1:16" x14ac:dyDescent="0.2">
      <c r="A18" s="11">
        <v>15</v>
      </c>
      <c r="B18" s="11">
        <v>5311</v>
      </c>
      <c r="C18" s="11">
        <v>2310</v>
      </c>
      <c r="D18" s="11"/>
      <c r="E18" s="11"/>
      <c r="F18" s="11"/>
      <c r="G18" s="11"/>
      <c r="H18" s="12">
        <v>60</v>
      </c>
      <c r="I18" s="12">
        <v>37</v>
      </c>
      <c r="J18" s="9"/>
      <c r="K18" s="12"/>
      <c r="L18" s="13"/>
      <c r="M18" s="14" t="s">
        <v>27</v>
      </c>
      <c r="N18" s="14"/>
      <c r="O18" s="14" t="s">
        <v>21</v>
      </c>
      <c r="P18" s="14"/>
    </row>
    <row r="19" spans="1:16" x14ac:dyDescent="0.2">
      <c r="A19" s="11">
        <v>15</v>
      </c>
      <c r="B19" s="11">
        <v>5311</v>
      </c>
      <c r="C19" s="11">
        <v>2322</v>
      </c>
      <c r="D19" s="11"/>
      <c r="E19" s="11"/>
      <c r="F19" s="11"/>
      <c r="G19" s="11"/>
      <c r="H19" s="12">
        <v>92.307000000000002</v>
      </c>
      <c r="I19" s="12"/>
      <c r="J19" s="9"/>
      <c r="K19" s="12"/>
      <c r="L19" s="13">
        <v>90.763009999999994</v>
      </c>
      <c r="M19" s="14" t="s">
        <v>28</v>
      </c>
      <c r="N19" s="14"/>
      <c r="O19" s="14" t="s">
        <v>21</v>
      </c>
      <c r="P19" s="14"/>
    </row>
    <row r="20" spans="1:16" x14ac:dyDescent="0.2">
      <c r="A20" s="11">
        <v>15</v>
      </c>
      <c r="B20" s="11">
        <v>5311</v>
      </c>
      <c r="C20" s="11">
        <v>2324</v>
      </c>
      <c r="D20" s="11"/>
      <c r="E20" s="11"/>
      <c r="F20" s="11"/>
      <c r="G20" s="11"/>
      <c r="H20" s="12">
        <v>48.015999999999998</v>
      </c>
      <c r="I20" s="12">
        <v>69.374830000000003</v>
      </c>
      <c r="J20" s="9"/>
      <c r="K20" s="12"/>
      <c r="L20" s="13">
        <v>17.01765</v>
      </c>
      <c r="M20" s="14" t="s">
        <v>29</v>
      </c>
      <c r="N20" s="14"/>
      <c r="O20" s="14" t="s">
        <v>21</v>
      </c>
      <c r="P20" s="14"/>
    </row>
    <row r="21" spans="1:16" x14ac:dyDescent="0.2">
      <c r="A21" s="11">
        <v>15</v>
      </c>
      <c r="B21" s="11">
        <v>6171</v>
      </c>
      <c r="C21" s="11">
        <v>2324</v>
      </c>
      <c r="D21" s="11"/>
      <c r="E21" s="11"/>
      <c r="F21" s="11"/>
      <c r="G21" s="11"/>
      <c r="H21" s="12"/>
      <c r="I21" s="12">
        <v>1.3220000000000001</v>
      </c>
      <c r="J21" s="9"/>
      <c r="K21" s="12"/>
      <c r="L21" s="13"/>
      <c r="M21" s="14" t="s">
        <v>29</v>
      </c>
      <c r="N21" s="14"/>
      <c r="O21" s="14" t="s">
        <v>30</v>
      </c>
      <c r="P21" s="14"/>
    </row>
    <row r="22" spans="1:16" x14ac:dyDescent="0.2">
      <c r="J22" s="9"/>
    </row>
    <row r="23" spans="1:16" x14ac:dyDescent="0.2">
      <c r="A23" s="1" t="s">
        <v>31</v>
      </c>
      <c r="B23" s="1"/>
      <c r="C23" s="1"/>
      <c r="D23" s="1"/>
      <c r="E23" s="1"/>
      <c r="F23" s="1"/>
      <c r="G23" s="1"/>
      <c r="H23" s="15">
        <f>SUM(H2:H22)</f>
        <v>17483.808300000001</v>
      </c>
      <c r="I23" s="15">
        <f t="shared" ref="I23:L23" si="0">SUM(I2:I22)</f>
        <v>19827.534030000003</v>
      </c>
      <c r="J23" s="15">
        <f t="shared" si="0"/>
        <v>20495</v>
      </c>
      <c r="K23" s="15">
        <f t="shared" si="0"/>
        <v>21306</v>
      </c>
      <c r="L23" s="15">
        <f t="shared" si="0"/>
        <v>12529.247880000001</v>
      </c>
      <c r="M23" s="16"/>
      <c r="N23" s="16"/>
      <c r="O23" s="16"/>
      <c r="P23" s="16"/>
    </row>
    <row r="24" spans="1:16" x14ac:dyDescent="0.2">
      <c r="A24" s="1" t="s">
        <v>32</v>
      </c>
      <c r="B24" s="1"/>
      <c r="C24" s="1"/>
      <c r="D24" s="1"/>
      <c r="E24" s="1"/>
      <c r="F24" s="1"/>
      <c r="G24" s="1"/>
      <c r="H24" s="15">
        <f>SUM(H23)</f>
        <v>17483.808300000001</v>
      </c>
      <c r="I24" s="15">
        <f t="shared" ref="I24:L24" si="1">SUM(I23)</f>
        <v>19827.534030000003</v>
      </c>
      <c r="J24" s="15">
        <f t="shared" si="1"/>
        <v>20495</v>
      </c>
      <c r="K24" s="15">
        <f t="shared" si="1"/>
        <v>21306</v>
      </c>
      <c r="L24" s="15">
        <f t="shared" si="1"/>
        <v>12529.247880000001</v>
      </c>
      <c r="M24" s="16"/>
      <c r="N24" s="16"/>
      <c r="O24" s="16"/>
      <c r="P24" s="16"/>
    </row>
    <row r="25" spans="1:16" x14ac:dyDescent="0.2">
      <c r="J25" s="2"/>
    </row>
    <row r="26" spans="1:16" x14ac:dyDescent="0.2">
      <c r="A26" s="17">
        <v>15</v>
      </c>
      <c r="B26" s="17">
        <v>5311</v>
      </c>
      <c r="C26" s="17">
        <v>5424</v>
      </c>
      <c r="D26" s="17"/>
      <c r="E26" s="17"/>
      <c r="F26" s="17"/>
      <c r="G26" s="17"/>
      <c r="H26" s="18">
        <v>390.92</v>
      </c>
      <c r="I26" s="18"/>
      <c r="J26" s="2"/>
      <c r="K26" s="18"/>
      <c r="L26" s="19"/>
      <c r="M26" s="20"/>
      <c r="N26" s="20"/>
      <c r="O26" s="20" t="s">
        <v>21</v>
      </c>
      <c r="P26" s="20"/>
    </row>
    <row r="27" spans="1:16" x14ac:dyDescent="0.2">
      <c r="J27" s="2"/>
    </row>
    <row r="28" spans="1:16" x14ac:dyDescent="0.2">
      <c r="A28" s="1" t="s">
        <v>33</v>
      </c>
      <c r="B28" s="1"/>
      <c r="C28" s="1"/>
      <c r="D28" s="1"/>
      <c r="E28" s="1"/>
      <c r="F28" s="1"/>
      <c r="G28" s="1"/>
      <c r="H28" s="15">
        <f>SUM(H25:H27)</f>
        <v>390.92</v>
      </c>
      <c r="I28" s="15">
        <f t="shared" ref="I28:L28" si="2">SUM(I25:I27)</f>
        <v>0</v>
      </c>
      <c r="J28" s="15">
        <f t="shared" si="2"/>
        <v>0</v>
      </c>
      <c r="K28" s="15">
        <f t="shared" si="2"/>
        <v>0</v>
      </c>
      <c r="L28" s="15">
        <f t="shared" si="2"/>
        <v>0</v>
      </c>
      <c r="M28" s="16"/>
      <c r="N28" s="16"/>
      <c r="O28" s="16"/>
      <c r="P28" s="16"/>
    </row>
    <row r="29" spans="1:16" x14ac:dyDescent="0.2">
      <c r="J29" s="9"/>
    </row>
    <row r="30" spans="1:16" x14ac:dyDescent="0.2">
      <c r="A30" s="11">
        <v>15</v>
      </c>
      <c r="B30" s="11">
        <v>5311</v>
      </c>
      <c r="C30" s="11">
        <v>5011</v>
      </c>
      <c r="D30" s="11"/>
      <c r="E30" s="11"/>
      <c r="F30" s="11"/>
      <c r="G30" s="11"/>
      <c r="H30" s="12">
        <v>45854.337</v>
      </c>
      <c r="I30" s="12">
        <v>48209.148439999997</v>
      </c>
      <c r="J30" s="22">
        <v>55000</v>
      </c>
      <c r="K30" s="12">
        <v>51500</v>
      </c>
      <c r="L30" s="13">
        <v>21706.214100000001</v>
      </c>
      <c r="M30" s="14" t="s">
        <v>34</v>
      </c>
      <c r="N30" s="14" t="s">
        <v>93</v>
      </c>
      <c r="O30" s="14" t="s">
        <v>21</v>
      </c>
      <c r="P30" s="14"/>
    </row>
    <row r="31" spans="1:16" x14ac:dyDescent="0.2">
      <c r="A31" s="11">
        <v>15</v>
      </c>
      <c r="B31" s="11">
        <v>5311</v>
      </c>
      <c r="C31" s="11">
        <v>5011</v>
      </c>
      <c r="D31" s="11">
        <v>1509</v>
      </c>
      <c r="E31" s="11"/>
      <c r="F31" s="11"/>
      <c r="G31" s="11"/>
      <c r="H31" s="12">
        <v>127.1</v>
      </c>
      <c r="I31" s="12">
        <v>228.46637999999999</v>
      </c>
      <c r="J31" s="9">
        <v>112.1</v>
      </c>
      <c r="K31" s="12">
        <v>215</v>
      </c>
      <c r="L31" s="13">
        <v>112.23390000000001</v>
      </c>
      <c r="M31" s="14" t="s">
        <v>34</v>
      </c>
      <c r="N31" s="14" t="s">
        <v>81</v>
      </c>
      <c r="O31" s="14" t="s">
        <v>21</v>
      </c>
      <c r="P31" s="14"/>
    </row>
    <row r="32" spans="1:16" x14ac:dyDescent="0.2">
      <c r="A32" s="11">
        <v>15</v>
      </c>
      <c r="B32" s="11">
        <v>5311</v>
      </c>
      <c r="C32" s="11">
        <v>5011</v>
      </c>
      <c r="D32" s="11">
        <v>1509</v>
      </c>
      <c r="E32" s="11">
        <v>144</v>
      </c>
      <c r="F32" s="11">
        <v>1</v>
      </c>
      <c r="G32" s="11">
        <v>13021</v>
      </c>
      <c r="H32" s="12">
        <v>168.6</v>
      </c>
      <c r="I32" s="12">
        <v>303.06061999999997</v>
      </c>
      <c r="J32" s="9">
        <v>148.69999999999999</v>
      </c>
      <c r="K32" s="12">
        <v>286</v>
      </c>
      <c r="L32" s="13">
        <v>148.87825000000001</v>
      </c>
      <c r="M32" s="14" t="s">
        <v>34</v>
      </c>
      <c r="N32" s="14" t="s">
        <v>81</v>
      </c>
      <c r="O32" s="14" t="s">
        <v>21</v>
      </c>
      <c r="P32" s="14" t="s">
        <v>17</v>
      </c>
    </row>
    <row r="33" spans="1:16" x14ac:dyDescent="0.2">
      <c r="A33" s="11">
        <v>15</v>
      </c>
      <c r="B33" s="11">
        <v>5311</v>
      </c>
      <c r="C33" s="11">
        <v>5011</v>
      </c>
      <c r="D33" s="11">
        <v>1509</v>
      </c>
      <c r="E33" s="11">
        <v>144</v>
      </c>
      <c r="F33" s="11">
        <v>5</v>
      </c>
      <c r="G33" s="11">
        <v>13021</v>
      </c>
      <c r="H33" s="12">
        <v>975.3</v>
      </c>
      <c r="I33" s="12">
        <v>1753.1365599999999</v>
      </c>
      <c r="J33" s="9">
        <v>860.3</v>
      </c>
      <c r="K33" s="12">
        <v>1652</v>
      </c>
      <c r="L33" s="13">
        <v>861.22675000000004</v>
      </c>
      <c r="M33" s="14" t="s">
        <v>34</v>
      </c>
      <c r="N33" s="14" t="s">
        <v>81</v>
      </c>
      <c r="O33" s="14" t="s">
        <v>21</v>
      </c>
      <c r="P33" s="14" t="s">
        <v>17</v>
      </c>
    </row>
    <row r="34" spans="1:16" x14ac:dyDescent="0.2">
      <c r="A34" s="11">
        <v>15</v>
      </c>
      <c r="B34" s="11">
        <v>5311</v>
      </c>
      <c r="C34" s="11">
        <v>5011</v>
      </c>
      <c r="D34" s="11">
        <v>1510</v>
      </c>
      <c r="E34" s="11"/>
      <c r="F34" s="11"/>
      <c r="G34" s="11"/>
      <c r="H34" s="12"/>
      <c r="I34" s="12">
        <v>453.31799999999998</v>
      </c>
      <c r="J34" s="9">
        <v>600</v>
      </c>
      <c r="K34" s="12">
        <v>550</v>
      </c>
      <c r="L34" s="13">
        <v>323.27199999999999</v>
      </c>
      <c r="M34" s="14" t="s">
        <v>34</v>
      </c>
      <c r="N34" s="14" t="s">
        <v>35</v>
      </c>
      <c r="O34" s="14" t="s">
        <v>21</v>
      </c>
      <c r="P34" s="14"/>
    </row>
    <row r="35" spans="1:16" x14ac:dyDescent="0.2">
      <c r="A35" s="11">
        <v>15</v>
      </c>
      <c r="B35" s="11">
        <v>5311</v>
      </c>
      <c r="C35" s="11">
        <v>5021</v>
      </c>
      <c r="D35" s="11"/>
      <c r="E35" s="11"/>
      <c r="F35" s="11"/>
      <c r="G35" s="11"/>
      <c r="H35" s="12">
        <v>102.22499999999999</v>
      </c>
      <c r="I35" s="12">
        <v>203.61837</v>
      </c>
      <c r="J35" s="9">
        <v>600</v>
      </c>
      <c r="K35" s="12">
        <v>359.1</v>
      </c>
      <c r="L35" s="13">
        <v>280.28800000000001</v>
      </c>
      <c r="M35" s="14" t="s">
        <v>36</v>
      </c>
      <c r="N35" s="14"/>
      <c r="O35" s="14" t="s">
        <v>21</v>
      </c>
      <c r="P35" s="14"/>
    </row>
    <row r="36" spans="1:16" x14ac:dyDescent="0.2">
      <c r="A36" s="11">
        <v>15</v>
      </c>
      <c r="B36" s="11">
        <v>5311</v>
      </c>
      <c r="C36" s="11">
        <v>5021</v>
      </c>
      <c r="D36" s="11">
        <v>1511</v>
      </c>
      <c r="E36" s="11"/>
      <c r="F36" s="11"/>
      <c r="G36" s="11"/>
      <c r="H36" s="12"/>
      <c r="I36" s="12">
        <v>181.53763000000001</v>
      </c>
      <c r="J36" s="9">
        <v>0</v>
      </c>
      <c r="K36" s="12"/>
      <c r="L36" s="13"/>
      <c r="M36" s="14" t="s">
        <v>36</v>
      </c>
      <c r="N36" s="14" t="s">
        <v>84</v>
      </c>
      <c r="O36" s="14" t="s">
        <v>21</v>
      </c>
      <c r="P36" s="14"/>
    </row>
    <row r="37" spans="1:16" x14ac:dyDescent="0.2">
      <c r="A37" s="11">
        <v>15</v>
      </c>
      <c r="B37" s="11">
        <v>5311</v>
      </c>
      <c r="C37" s="11">
        <v>5021</v>
      </c>
      <c r="D37" s="11">
        <v>1511</v>
      </c>
      <c r="E37" s="11"/>
      <c r="F37" s="11"/>
      <c r="G37" s="11">
        <v>341</v>
      </c>
      <c r="H37" s="12"/>
      <c r="I37" s="12">
        <v>365.23</v>
      </c>
      <c r="J37" s="9">
        <v>0</v>
      </c>
      <c r="K37" s="12"/>
      <c r="L37" s="13"/>
      <c r="M37" s="14" t="s">
        <v>36</v>
      </c>
      <c r="N37" s="14" t="s">
        <v>84</v>
      </c>
      <c r="O37" s="14" t="s">
        <v>21</v>
      </c>
      <c r="P37" s="14"/>
    </row>
    <row r="38" spans="1:16" x14ac:dyDescent="0.2">
      <c r="A38" s="11">
        <v>15</v>
      </c>
      <c r="B38" s="11">
        <v>5311</v>
      </c>
      <c r="C38" s="11">
        <v>5021</v>
      </c>
      <c r="D38" s="11">
        <v>1512</v>
      </c>
      <c r="E38" s="11"/>
      <c r="F38" s="11"/>
      <c r="G38" s="11"/>
      <c r="H38" s="12"/>
      <c r="I38" s="12"/>
      <c r="J38" s="9">
        <v>0</v>
      </c>
      <c r="K38" s="12">
        <v>574</v>
      </c>
      <c r="L38" s="13"/>
      <c r="M38" s="14" t="s">
        <v>36</v>
      </c>
      <c r="N38" s="14" t="s">
        <v>86</v>
      </c>
      <c r="O38" s="14" t="s">
        <v>21</v>
      </c>
      <c r="P38" s="14"/>
    </row>
    <row r="39" spans="1:16" x14ac:dyDescent="0.2">
      <c r="A39" s="11">
        <v>15</v>
      </c>
      <c r="B39" s="11">
        <v>5311</v>
      </c>
      <c r="C39" s="11">
        <v>5021</v>
      </c>
      <c r="D39" s="11">
        <v>1514</v>
      </c>
      <c r="E39" s="11"/>
      <c r="F39" s="11"/>
      <c r="G39" s="11"/>
      <c r="H39" s="12"/>
      <c r="I39" s="12"/>
      <c r="J39" s="9">
        <v>0</v>
      </c>
      <c r="K39" s="12">
        <v>284</v>
      </c>
      <c r="L39" s="13"/>
      <c r="M39" s="14" t="s">
        <v>36</v>
      </c>
      <c r="N39" s="14" t="s">
        <v>88</v>
      </c>
      <c r="O39" s="14" t="s">
        <v>21</v>
      </c>
      <c r="P39" s="14"/>
    </row>
    <row r="40" spans="1:16" x14ac:dyDescent="0.2">
      <c r="A40" s="11">
        <v>15</v>
      </c>
      <c r="B40" s="11">
        <v>5311</v>
      </c>
      <c r="C40" s="11">
        <v>5021</v>
      </c>
      <c r="D40" s="11">
        <v>1514</v>
      </c>
      <c r="E40" s="11"/>
      <c r="F40" s="11"/>
      <c r="G40" s="11">
        <v>14032</v>
      </c>
      <c r="H40" s="12"/>
      <c r="I40" s="12"/>
      <c r="J40" s="9">
        <v>0</v>
      </c>
      <c r="K40" s="12">
        <v>130.9</v>
      </c>
      <c r="L40" s="13"/>
      <c r="M40" s="14" t="s">
        <v>36</v>
      </c>
      <c r="N40" s="14" t="s">
        <v>88</v>
      </c>
      <c r="O40" s="14" t="s">
        <v>21</v>
      </c>
      <c r="P40" s="14" t="s">
        <v>18</v>
      </c>
    </row>
    <row r="41" spans="1:16" x14ac:dyDescent="0.2">
      <c r="A41" s="11">
        <v>15</v>
      </c>
      <c r="B41" s="11">
        <v>5311</v>
      </c>
      <c r="C41" s="11">
        <v>5031</v>
      </c>
      <c r="D41" s="11"/>
      <c r="E41" s="11"/>
      <c r="F41" s="11"/>
      <c r="G41" s="11"/>
      <c r="H41" s="12">
        <v>11428.53818</v>
      </c>
      <c r="I41" s="12">
        <v>12021.291859999999</v>
      </c>
      <c r="J41" s="22">
        <v>13700</v>
      </c>
      <c r="K41" s="12">
        <v>12800</v>
      </c>
      <c r="L41" s="13">
        <v>5447.9828600000001</v>
      </c>
      <c r="M41" s="14" t="s">
        <v>37</v>
      </c>
      <c r="N41" s="14"/>
      <c r="O41" s="14" t="s">
        <v>21</v>
      </c>
      <c r="P41" s="14"/>
    </row>
    <row r="42" spans="1:16" x14ac:dyDescent="0.2">
      <c r="A42" s="11">
        <v>15</v>
      </c>
      <c r="B42" s="11">
        <v>5311</v>
      </c>
      <c r="C42" s="11">
        <v>5031</v>
      </c>
      <c r="D42" s="11">
        <v>1509</v>
      </c>
      <c r="E42" s="11"/>
      <c r="F42" s="11"/>
      <c r="G42" s="11"/>
      <c r="H42" s="12">
        <v>31.5</v>
      </c>
      <c r="I42" s="12">
        <v>55.8018</v>
      </c>
      <c r="J42" s="9">
        <v>27.8</v>
      </c>
      <c r="K42" s="12">
        <v>53</v>
      </c>
      <c r="L42" s="13">
        <v>27.834</v>
      </c>
      <c r="M42" s="14" t="s">
        <v>37</v>
      </c>
      <c r="N42" s="14" t="s">
        <v>81</v>
      </c>
      <c r="O42" s="14" t="s">
        <v>21</v>
      </c>
      <c r="P42" s="14"/>
    </row>
    <row r="43" spans="1:16" x14ac:dyDescent="0.2">
      <c r="A43" s="11">
        <v>15</v>
      </c>
      <c r="B43" s="11">
        <v>5311</v>
      </c>
      <c r="C43" s="11">
        <v>5031</v>
      </c>
      <c r="D43" s="11">
        <v>1509</v>
      </c>
      <c r="E43" s="11">
        <v>144</v>
      </c>
      <c r="F43" s="11">
        <v>1</v>
      </c>
      <c r="G43" s="11">
        <v>13021</v>
      </c>
      <c r="H43" s="12">
        <v>41.8</v>
      </c>
      <c r="I43" s="12">
        <v>74.020889999999994</v>
      </c>
      <c r="J43" s="9">
        <v>36.9</v>
      </c>
      <c r="K43" s="12">
        <v>71</v>
      </c>
      <c r="L43" s="13">
        <v>36.921810000000001</v>
      </c>
      <c r="M43" s="14" t="s">
        <v>37</v>
      </c>
      <c r="N43" s="14" t="s">
        <v>81</v>
      </c>
      <c r="O43" s="14" t="s">
        <v>21</v>
      </c>
      <c r="P43" s="14" t="s">
        <v>17</v>
      </c>
    </row>
    <row r="44" spans="1:16" x14ac:dyDescent="0.2">
      <c r="A44" s="11">
        <v>15</v>
      </c>
      <c r="B44" s="11">
        <v>5311</v>
      </c>
      <c r="C44" s="11">
        <v>5031</v>
      </c>
      <c r="D44" s="11">
        <v>1509</v>
      </c>
      <c r="E44" s="11">
        <v>144</v>
      </c>
      <c r="F44" s="11">
        <v>5</v>
      </c>
      <c r="G44" s="11">
        <v>13021</v>
      </c>
      <c r="H44" s="12">
        <v>241.7</v>
      </c>
      <c r="I44" s="12">
        <v>428.19396</v>
      </c>
      <c r="J44" s="9">
        <v>213.3</v>
      </c>
      <c r="K44" s="12">
        <v>410</v>
      </c>
      <c r="L44" s="13">
        <v>213.58423999999999</v>
      </c>
      <c r="M44" s="14" t="s">
        <v>37</v>
      </c>
      <c r="N44" s="14" t="s">
        <v>81</v>
      </c>
      <c r="O44" s="14" t="s">
        <v>21</v>
      </c>
      <c r="P44" s="14" t="s">
        <v>17</v>
      </c>
    </row>
    <row r="45" spans="1:16" x14ac:dyDescent="0.2">
      <c r="A45" s="11">
        <v>15</v>
      </c>
      <c r="B45" s="11">
        <v>5311</v>
      </c>
      <c r="C45" s="11">
        <v>5031</v>
      </c>
      <c r="D45" s="11">
        <v>1511</v>
      </c>
      <c r="E45" s="11"/>
      <c r="F45" s="11"/>
      <c r="G45" s="11"/>
      <c r="H45" s="12"/>
      <c r="I45" s="12">
        <v>45.021299999999997</v>
      </c>
      <c r="J45" s="9">
        <v>0</v>
      </c>
      <c r="K45" s="12"/>
      <c r="L45" s="13"/>
      <c r="M45" s="14" t="s">
        <v>37</v>
      </c>
      <c r="N45" s="14" t="s">
        <v>84</v>
      </c>
      <c r="O45" s="14" t="s">
        <v>21</v>
      </c>
      <c r="P45" s="14"/>
    </row>
    <row r="46" spans="1:16" x14ac:dyDescent="0.2">
      <c r="A46" s="11">
        <v>15</v>
      </c>
      <c r="B46" s="11">
        <v>5311</v>
      </c>
      <c r="C46" s="11">
        <v>5031</v>
      </c>
      <c r="D46" s="11">
        <v>1511</v>
      </c>
      <c r="E46" s="11"/>
      <c r="F46" s="11"/>
      <c r="G46" s="11">
        <v>341</v>
      </c>
      <c r="H46" s="12"/>
      <c r="I46" s="12">
        <v>90.576999999999998</v>
      </c>
      <c r="J46" s="9">
        <v>0</v>
      </c>
      <c r="K46" s="12"/>
      <c r="L46" s="13"/>
      <c r="M46" s="14" t="s">
        <v>37</v>
      </c>
      <c r="N46" s="14" t="s">
        <v>84</v>
      </c>
      <c r="O46" s="14" t="s">
        <v>21</v>
      </c>
      <c r="P46" s="14"/>
    </row>
    <row r="47" spans="1:16" x14ac:dyDescent="0.2">
      <c r="A47" s="11">
        <v>15</v>
      </c>
      <c r="B47" s="11">
        <v>5311</v>
      </c>
      <c r="C47" s="11">
        <v>5032</v>
      </c>
      <c r="D47" s="11"/>
      <c r="E47" s="11"/>
      <c r="F47" s="11"/>
      <c r="G47" s="11"/>
      <c r="H47" s="12">
        <v>4149.7129999999997</v>
      </c>
      <c r="I47" s="12">
        <v>4372.3700900000003</v>
      </c>
      <c r="J47" s="22">
        <v>5000</v>
      </c>
      <c r="K47" s="12">
        <v>4650</v>
      </c>
      <c r="L47" s="13">
        <v>1983.0753999999999</v>
      </c>
      <c r="M47" s="14" t="s">
        <v>38</v>
      </c>
      <c r="N47" s="14"/>
      <c r="O47" s="14" t="s">
        <v>21</v>
      </c>
      <c r="P47" s="14"/>
    </row>
    <row r="48" spans="1:16" x14ac:dyDescent="0.2">
      <c r="A48" s="11">
        <v>15</v>
      </c>
      <c r="B48" s="11">
        <v>5311</v>
      </c>
      <c r="C48" s="11">
        <v>5032</v>
      </c>
      <c r="D48" s="11">
        <v>1509</v>
      </c>
      <c r="E48" s="11"/>
      <c r="F48" s="11"/>
      <c r="G48" s="11"/>
      <c r="H48" s="12">
        <v>11.4</v>
      </c>
      <c r="I48" s="12">
        <v>20.250430000000001</v>
      </c>
      <c r="J48" s="9">
        <v>10.1</v>
      </c>
      <c r="K48" s="12">
        <v>19</v>
      </c>
      <c r="L48" s="13">
        <v>10.10005</v>
      </c>
      <c r="M48" s="14" t="s">
        <v>38</v>
      </c>
      <c r="N48" s="14" t="s">
        <v>81</v>
      </c>
      <c r="O48" s="14" t="s">
        <v>21</v>
      </c>
      <c r="P48" s="14"/>
    </row>
    <row r="49" spans="1:16" x14ac:dyDescent="0.2">
      <c r="A49" s="11">
        <v>15</v>
      </c>
      <c r="B49" s="11">
        <v>5311</v>
      </c>
      <c r="C49" s="11">
        <v>5032</v>
      </c>
      <c r="D49" s="11">
        <v>1509</v>
      </c>
      <c r="E49" s="11">
        <v>144</v>
      </c>
      <c r="F49" s="11">
        <v>1</v>
      </c>
      <c r="G49" s="11">
        <v>13021</v>
      </c>
      <c r="H49" s="12">
        <v>15.1</v>
      </c>
      <c r="I49" s="12">
        <v>26.862300000000001</v>
      </c>
      <c r="J49" s="9">
        <v>13.4</v>
      </c>
      <c r="K49" s="12">
        <v>26</v>
      </c>
      <c r="L49" s="13">
        <v>13.39776</v>
      </c>
      <c r="M49" s="14" t="s">
        <v>38</v>
      </c>
      <c r="N49" s="14" t="s">
        <v>81</v>
      </c>
      <c r="O49" s="14" t="s">
        <v>21</v>
      </c>
      <c r="P49" s="14" t="s">
        <v>17</v>
      </c>
    </row>
    <row r="50" spans="1:16" x14ac:dyDescent="0.2">
      <c r="A50" s="11">
        <v>15</v>
      </c>
      <c r="B50" s="11">
        <v>5311</v>
      </c>
      <c r="C50" s="11">
        <v>5032</v>
      </c>
      <c r="D50" s="11">
        <v>1509</v>
      </c>
      <c r="E50" s="11">
        <v>144</v>
      </c>
      <c r="F50" s="11">
        <v>5</v>
      </c>
      <c r="G50" s="11">
        <v>13021</v>
      </c>
      <c r="H50" s="12">
        <v>87.5</v>
      </c>
      <c r="I50" s="12">
        <v>155.39178000000001</v>
      </c>
      <c r="J50" s="9">
        <v>77.400000000000006</v>
      </c>
      <c r="K50" s="12">
        <v>149</v>
      </c>
      <c r="L50" s="13">
        <v>77.502790000000005</v>
      </c>
      <c r="M50" s="14" t="s">
        <v>38</v>
      </c>
      <c r="N50" s="14" t="s">
        <v>81</v>
      </c>
      <c r="O50" s="14" t="s">
        <v>21</v>
      </c>
      <c r="P50" s="14" t="s">
        <v>17</v>
      </c>
    </row>
    <row r="51" spans="1:16" x14ac:dyDescent="0.2">
      <c r="A51" s="11">
        <v>15</v>
      </c>
      <c r="B51" s="11">
        <v>5311</v>
      </c>
      <c r="C51" s="11">
        <v>5032</v>
      </c>
      <c r="D51" s="11">
        <v>1511</v>
      </c>
      <c r="E51" s="11"/>
      <c r="F51" s="11"/>
      <c r="G51" s="11"/>
      <c r="H51" s="12"/>
      <c r="I51" s="12">
        <v>16.3384</v>
      </c>
      <c r="J51" s="9">
        <v>0</v>
      </c>
      <c r="K51" s="12"/>
      <c r="L51" s="13"/>
      <c r="M51" s="14" t="s">
        <v>38</v>
      </c>
      <c r="N51" s="14" t="s">
        <v>84</v>
      </c>
      <c r="O51" s="14" t="s">
        <v>21</v>
      </c>
      <c r="P51" s="14"/>
    </row>
    <row r="52" spans="1:16" x14ac:dyDescent="0.2">
      <c r="A52" s="11">
        <v>15</v>
      </c>
      <c r="B52" s="11">
        <v>5311</v>
      </c>
      <c r="C52" s="11">
        <v>5032</v>
      </c>
      <c r="D52" s="11">
        <v>1511</v>
      </c>
      <c r="E52" s="11"/>
      <c r="F52" s="11"/>
      <c r="G52" s="11">
        <v>341</v>
      </c>
      <c r="H52" s="12"/>
      <c r="I52" s="12">
        <v>32.871000000000002</v>
      </c>
      <c r="J52" s="9">
        <v>0</v>
      </c>
      <c r="K52" s="12"/>
      <c r="L52" s="13"/>
      <c r="M52" s="14" t="s">
        <v>38</v>
      </c>
      <c r="N52" s="14" t="s">
        <v>84</v>
      </c>
      <c r="O52" s="14" t="s">
        <v>21</v>
      </c>
      <c r="P52" s="14"/>
    </row>
    <row r="53" spans="1:16" x14ac:dyDescent="0.2">
      <c r="A53" s="11">
        <v>15</v>
      </c>
      <c r="B53" s="11">
        <v>5311</v>
      </c>
      <c r="C53" s="11">
        <v>5038</v>
      </c>
      <c r="D53" s="11"/>
      <c r="E53" s="11"/>
      <c r="F53" s="11"/>
      <c r="G53" s="11"/>
      <c r="H53" s="12">
        <v>180</v>
      </c>
      <c r="I53" s="12">
        <v>209.19268</v>
      </c>
      <c r="J53" s="9">
        <v>150</v>
      </c>
      <c r="K53" s="12">
        <v>150</v>
      </c>
      <c r="L53" s="13">
        <v>51.753950000000003</v>
      </c>
      <c r="M53" s="14" t="s">
        <v>39</v>
      </c>
      <c r="N53" s="14"/>
      <c r="O53" s="14" t="s">
        <v>21</v>
      </c>
      <c r="P53" s="14"/>
    </row>
    <row r="54" spans="1:16" x14ac:dyDescent="0.2">
      <c r="A54" s="11">
        <v>15</v>
      </c>
      <c r="B54" s="11">
        <v>5311</v>
      </c>
      <c r="C54" s="11">
        <v>5038</v>
      </c>
      <c r="D54" s="11">
        <v>1511</v>
      </c>
      <c r="E54" s="11"/>
      <c r="F54" s="11"/>
      <c r="G54" s="11"/>
      <c r="H54" s="12"/>
      <c r="I54" s="12">
        <v>0.72750000000000004</v>
      </c>
      <c r="J54" s="9">
        <v>0</v>
      </c>
      <c r="K54" s="12"/>
      <c r="L54" s="13"/>
      <c r="M54" s="14" t="s">
        <v>39</v>
      </c>
      <c r="N54" s="14" t="s">
        <v>84</v>
      </c>
      <c r="O54" s="14" t="s">
        <v>21</v>
      </c>
      <c r="P54" s="14"/>
    </row>
    <row r="55" spans="1:16" x14ac:dyDescent="0.2">
      <c r="A55" s="11">
        <v>15</v>
      </c>
      <c r="B55" s="11">
        <v>5311</v>
      </c>
      <c r="C55" s="11">
        <v>5038</v>
      </c>
      <c r="D55" s="11">
        <v>1511</v>
      </c>
      <c r="E55" s="11"/>
      <c r="F55" s="11"/>
      <c r="G55" s="11">
        <v>341</v>
      </c>
      <c r="H55" s="12"/>
      <c r="I55" s="12">
        <v>1.534</v>
      </c>
      <c r="J55" s="9">
        <v>0</v>
      </c>
      <c r="K55" s="12"/>
      <c r="L55" s="13"/>
      <c r="M55" s="14" t="s">
        <v>39</v>
      </c>
      <c r="N55" s="14" t="s">
        <v>84</v>
      </c>
      <c r="O55" s="14" t="s">
        <v>21</v>
      </c>
      <c r="P55" s="14"/>
    </row>
    <row r="56" spans="1:16" x14ac:dyDescent="0.2">
      <c r="A56" s="11">
        <v>15</v>
      </c>
      <c r="B56" s="11">
        <v>5311</v>
      </c>
      <c r="C56" s="11">
        <v>5123</v>
      </c>
      <c r="D56" s="11"/>
      <c r="E56" s="11"/>
      <c r="F56" s="11"/>
      <c r="G56" s="11"/>
      <c r="H56" s="12">
        <v>258.58139999999997</v>
      </c>
      <c r="I56" s="12">
        <v>22.853149999999999</v>
      </c>
      <c r="J56" s="9">
        <v>250</v>
      </c>
      <c r="K56" s="12">
        <v>250</v>
      </c>
      <c r="L56" s="13"/>
      <c r="M56" s="14" t="s">
        <v>40</v>
      </c>
      <c r="N56" s="14"/>
      <c r="O56" s="14" t="s">
        <v>21</v>
      </c>
      <c r="P56" s="14"/>
    </row>
    <row r="57" spans="1:16" x14ac:dyDescent="0.2">
      <c r="A57" s="11">
        <v>15</v>
      </c>
      <c r="B57" s="11">
        <v>5311</v>
      </c>
      <c r="C57" s="11">
        <v>5132</v>
      </c>
      <c r="D57" s="11"/>
      <c r="E57" s="11"/>
      <c r="F57" s="11"/>
      <c r="G57" s="11"/>
      <c r="H57" s="12">
        <v>118.76448000000001</v>
      </c>
      <c r="I57" s="12">
        <v>226.71014</v>
      </c>
      <c r="J57" s="9">
        <v>150</v>
      </c>
      <c r="K57" s="12">
        <v>150</v>
      </c>
      <c r="L57" s="13">
        <v>10.427</v>
      </c>
      <c r="M57" s="14" t="s">
        <v>41</v>
      </c>
      <c r="N57" s="14"/>
      <c r="O57" s="14" t="s">
        <v>21</v>
      </c>
      <c r="P57" s="14"/>
    </row>
    <row r="58" spans="1:16" x14ac:dyDescent="0.2">
      <c r="A58" s="11">
        <v>15</v>
      </c>
      <c r="B58" s="11">
        <v>5311</v>
      </c>
      <c r="C58" s="11">
        <v>5133</v>
      </c>
      <c r="D58" s="11"/>
      <c r="E58" s="11"/>
      <c r="F58" s="11"/>
      <c r="G58" s="11"/>
      <c r="H58" s="12">
        <v>4.7510000000000003</v>
      </c>
      <c r="I58" s="12">
        <v>5.98</v>
      </c>
      <c r="J58" s="9">
        <v>10</v>
      </c>
      <c r="K58" s="12">
        <v>10</v>
      </c>
      <c r="L58" s="13">
        <v>4.6719999999999997</v>
      </c>
      <c r="M58" s="14" t="s">
        <v>42</v>
      </c>
      <c r="N58" s="14"/>
      <c r="O58" s="14" t="s">
        <v>21</v>
      </c>
      <c r="P58" s="14"/>
    </row>
    <row r="59" spans="1:16" x14ac:dyDescent="0.2">
      <c r="A59" s="11">
        <v>15</v>
      </c>
      <c r="B59" s="11">
        <v>5311</v>
      </c>
      <c r="C59" s="11">
        <v>5134</v>
      </c>
      <c r="D59" s="11"/>
      <c r="E59" s="11"/>
      <c r="F59" s="11"/>
      <c r="G59" s="11"/>
      <c r="H59" s="12">
        <v>1403.9767400000001</v>
      </c>
      <c r="I59" s="12">
        <v>1393.87771</v>
      </c>
      <c r="J59" s="9">
        <v>1600</v>
      </c>
      <c r="K59" s="12">
        <v>1600</v>
      </c>
      <c r="L59" s="13">
        <v>127.471</v>
      </c>
      <c r="M59" s="14" t="s">
        <v>43</v>
      </c>
      <c r="N59" s="14"/>
      <c r="O59" s="14" t="s">
        <v>21</v>
      </c>
      <c r="P59" s="14"/>
    </row>
    <row r="60" spans="1:16" x14ac:dyDescent="0.2">
      <c r="A60" s="11">
        <v>15</v>
      </c>
      <c r="B60" s="11">
        <v>5311</v>
      </c>
      <c r="C60" s="11">
        <v>5136</v>
      </c>
      <c r="D60" s="11"/>
      <c r="E60" s="11"/>
      <c r="F60" s="11"/>
      <c r="G60" s="11"/>
      <c r="H60" s="12">
        <v>15.021000000000001</v>
      </c>
      <c r="I60" s="12">
        <v>4.2839999999999998</v>
      </c>
      <c r="J60" s="9">
        <v>5</v>
      </c>
      <c r="K60" s="12">
        <v>10</v>
      </c>
      <c r="L60" s="13">
        <v>1.3740000000000001</v>
      </c>
      <c r="M60" s="14" t="s">
        <v>44</v>
      </c>
      <c r="N60" s="14"/>
      <c r="O60" s="14" t="s">
        <v>21</v>
      </c>
      <c r="P60" s="14"/>
    </row>
    <row r="61" spans="1:16" x14ac:dyDescent="0.2">
      <c r="A61" s="11">
        <v>15</v>
      </c>
      <c r="B61" s="11">
        <v>5311</v>
      </c>
      <c r="C61" s="11">
        <v>5137</v>
      </c>
      <c r="D61" s="11"/>
      <c r="E61" s="11"/>
      <c r="F61" s="11"/>
      <c r="G61" s="11"/>
      <c r="H61" s="12">
        <v>849.08096</v>
      </c>
      <c r="I61" s="12">
        <v>1066.6236899999999</v>
      </c>
      <c r="J61" s="9">
        <v>1200</v>
      </c>
      <c r="K61" s="12">
        <v>1335</v>
      </c>
      <c r="L61" s="13">
        <v>98.816000000000003</v>
      </c>
      <c r="M61" s="14" t="s">
        <v>45</v>
      </c>
      <c r="N61" s="14" t="s">
        <v>91</v>
      </c>
      <c r="O61" s="14" t="s">
        <v>21</v>
      </c>
      <c r="P61" s="14"/>
    </row>
    <row r="62" spans="1:16" x14ac:dyDescent="0.2">
      <c r="A62" s="11">
        <v>15</v>
      </c>
      <c r="B62" s="11">
        <v>5311</v>
      </c>
      <c r="C62" s="11">
        <v>5137</v>
      </c>
      <c r="D62" s="11">
        <v>1503</v>
      </c>
      <c r="E62" s="11"/>
      <c r="F62" s="11"/>
      <c r="G62" s="11"/>
      <c r="H62" s="12">
        <v>30</v>
      </c>
      <c r="I62" s="12"/>
      <c r="J62" s="9">
        <v>100</v>
      </c>
      <c r="K62" s="12">
        <v>20</v>
      </c>
      <c r="L62" s="13"/>
      <c r="M62" s="14" t="s">
        <v>45</v>
      </c>
      <c r="N62" s="14" t="s">
        <v>46</v>
      </c>
      <c r="O62" s="14" t="s">
        <v>21</v>
      </c>
      <c r="P62" s="14"/>
    </row>
    <row r="63" spans="1:16" x14ac:dyDescent="0.2">
      <c r="A63" s="11">
        <v>15</v>
      </c>
      <c r="B63" s="11">
        <v>5311</v>
      </c>
      <c r="C63" s="11">
        <v>5139</v>
      </c>
      <c r="D63" s="11"/>
      <c r="E63" s="11"/>
      <c r="F63" s="11"/>
      <c r="G63" s="11"/>
      <c r="H63" s="12">
        <v>551.28572999999994</v>
      </c>
      <c r="I63" s="12">
        <v>481.15609000000001</v>
      </c>
      <c r="J63" s="9">
        <v>600</v>
      </c>
      <c r="K63" s="12">
        <v>530</v>
      </c>
      <c r="L63" s="13">
        <v>214.02851000000001</v>
      </c>
      <c r="M63" s="14" t="s">
        <v>47</v>
      </c>
      <c r="N63" s="14"/>
      <c r="O63" s="14" t="s">
        <v>21</v>
      </c>
      <c r="P63" s="14"/>
    </row>
    <row r="64" spans="1:16" x14ac:dyDescent="0.2">
      <c r="A64" s="11">
        <v>15</v>
      </c>
      <c r="B64" s="11">
        <v>5311</v>
      </c>
      <c r="C64" s="11">
        <v>5139</v>
      </c>
      <c r="D64" s="11">
        <v>1503</v>
      </c>
      <c r="E64" s="11"/>
      <c r="F64" s="11"/>
      <c r="G64" s="11"/>
      <c r="H64" s="12">
        <v>45.794490000000003</v>
      </c>
      <c r="I64" s="12">
        <v>56.660519999999998</v>
      </c>
      <c r="J64" s="9">
        <v>20</v>
      </c>
      <c r="K64" s="12">
        <v>100</v>
      </c>
      <c r="L64" s="13">
        <v>6.915</v>
      </c>
      <c r="M64" s="14" t="s">
        <v>47</v>
      </c>
      <c r="N64" s="14" t="s">
        <v>46</v>
      </c>
      <c r="O64" s="14" t="s">
        <v>21</v>
      </c>
      <c r="P64" s="14"/>
    </row>
    <row r="65" spans="1:16" x14ac:dyDescent="0.2">
      <c r="A65" s="11">
        <v>15</v>
      </c>
      <c r="B65" s="11">
        <v>5311</v>
      </c>
      <c r="C65" s="11">
        <v>5151</v>
      </c>
      <c r="D65" s="11"/>
      <c r="E65" s="11"/>
      <c r="F65" s="11"/>
      <c r="G65" s="11"/>
      <c r="H65" s="12">
        <v>83.100999999999999</v>
      </c>
      <c r="I65" s="12">
        <v>91.427999999999997</v>
      </c>
      <c r="J65" s="9">
        <v>110</v>
      </c>
      <c r="K65" s="12">
        <v>100</v>
      </c>
      <c r="L65" s="13">
        <v>49.56</v>
      </c>
      <c r="M65" s="14" t="s">
        <v>48</v>
      </c>
      <c r="N65" s="14"/>
      <c r="O65" s="14" t="s">
        <v>21</v>
      </c>
      <c r="P65" s="14"/>
    </row>
    <row r="66" spans="1:16" x14ac:dyDescent="0.2">
      <c r="A66" s="11">
        <v>15</v>
      </c>
      <c r="B66" s="11">
        <v>5311</v>
      </c>
      <c r="C66" s="11">
        <v>5152</v>
      </c>
      <c r="D66" s="11"/>
      <c r="E66" s="11"/>
      <c r="F66" s="11"/>
      <c r="G66" s="11"/>
      <c r="H66" s="12">
        <v>493.69866999999999</v>
      </c>
      <c r="I66" s="12">
        <v>595.87180000000001</v>
      </c>
      <c r="J66" s="9">
        <v>650</v>
      </c>
      <c r="K66" s="12">
        <v>650</v>
      </c>
      <c r="L66" s="13">
        <v>310.45084000000003</v>
      </c>
      <c r="M66" s="14" t="s">
        <v>49</v>
      </c>
      <c r="N66" s="14"/>
      <c r="O66" s="14" t="s">
        <v>21</v>
      </c>
      <c r="P66" s="14"/>
    </row>
    <row r="67" spans="1:16" x14ac:dyDescent="0.2">
      <c r="A67" s="11">
        <v>15</v>
      </c>
      <c r="B67" s="11">
        <v>5311</v>
      </c>
      <c r="C67" s="11">
        <v>5154</v>
      </c>
      <c r="D67" s="11"/>
      <c r="E67" s="11"/>
      <c r="F67" s="11"/>
      <c r="G67" s="11"/>
      <c r="H67" s="12">
        <v>595.15489000000002</v>
      </c>
      <c r="I67" s="12">
        <v>748.35419999999999</v>
      </c>
      <c r="J67" s="9">
        <v>1000</v>
      </c>
      <c r="K67" s="12">
        <v>850</v>
      </c>
      <c r="L67" s="13">
        <v>485.38844999999998</v>
      </c>
      <c r="M67" s="14" t="s">
        <v>50</v>
      </c>
      <c r="N67" s="14"/>
      <c r="O67" s="14" t="s">
        <v>21</v>
      </c>
      <c r="P67" s="14"/>
    </row>
    <row r="68" spans="1:16" x14ac:dyDescent="0.2">
      <c r="A68" s="11">
        <v>15</v>
      </c>
      <c r="B68" s="11">
        <v>5311</v>
      </c>
      <c r="C68" s="11">
        <v>5156</v>
      </c>
      <c r="D68" s="11"/>
      <c r="E68" s="11"/>
      <c r="F68" s="11"/>
      <c r="G68" s="11"/>
      <c r="H68" s="12">
        <v>1170.1888200000001</v>
      </c>
      <c r="I68" s="12">
        <v>1210.50351</v>
      </c>
      <c r="J68" s="9">
        <v>1700</v>
      </c>
      <c r="K68" s="12">
        <v>1400</v>
      </c>
      <c r="L68" s="13">
        <v>619.87283000000002</v>
      </c>
      <c r="M68" s="14" t="s">
        <v>51</v>
      </c>
      <c r="N68" s="14"/>
      <c r="O68" s="14" t="s">
        <v>21</v>
      </c>
      <c r="P68" s="14"/>
    </row>
    <row r="69" spans="1:16" x14ac:dyDescent="0.2">
      <c r="A69" s="11">
        <v>15</v>
      </c>
      <c r="B69" s="11">
        <v>5311</v>
      </c>
      <c r="C69" s="11">
        <v>5161</v>
      </c>
      <c r="D69" s="11"/>
      <c r="E69" s="11"/>
      <c r="F69" s="11"/>
      <c r="G69" s="11"/>
      <c r="H69" s="12">
        <v>9.9000000000000005E-2</v>
      </c>
      <c r="I69" s="12"/>
      <c r="J69" s="9">
        <v>1</v>
      </c>
      <c r="K69" s="12">
        <v>1</v>
      </c>
      <c r="L69" s="13"/>
      <c r="M69" s="14" t="s">
        <v>52</v>
      </c>
      <c r="N69" s="14"/>
      <c r="O69" s="14" t="s">
        <v>21</v>
      </c>
      <c r="P69" s="14"/>
    </row>
    <row r="70" spans="1:16" x14ac:dyDescent="0.2">
      <c r="A70" s="11">
        <v>15</v>
      </c>
      <c r="B70" s="11">
        <v>5311</v>
      </c>
      <c r="C70" s="11">
        <v>5162</v>
      </c>
      <c r="D70" s="11"/>
      <c r="E70" s="11"/>
      <c r="F70" s="11"/>
      <c r="G70" s="11"/>
      <c r="H70" s="12">
        <v>314.83071999999999</v>
      </c>
      <c r="I70" s="12">
        <v>352.81945999999999</v>
      </c>
      <c r="J70" s="9">
        <v>400</v>
      </c>
      <c r="K70" s="12">
        <v>400</v>
      </c>
      <c r="L70" s="13">
        <v>217.577</v>
      </c>
      <c r="M70" s="14" t="s">
        <v>53</v>
      </c>
      <c r="N70" s="14"/>
      <c r="O70" s="14" t="s">
        <v>21</v>
      </c>
      <c r="P70" s="14"/>
    </row>
    <row r="71" spans="1:16" x14ac:dyDescent="0.2">
      <c r="A71" s="11">
        <v>15</v>
      </c>
      <c r="B71" s="11">
        <v>5311</v>
      </c>
      <c r="C71" s="11">
        <v>5162</v>
      </c>
      <c r="D71" s="11">
        <v>1503</v>
      </c>
      <c r="E71" s="11"/>
      <c r="F71" s="11"/>
      <c r="G71" s="11"/>
      <c r="H71" s="12"/>
      <c r="I71" s="12"/>
      <c r="J71" s="9">
        <v>0</v>
      </c>
      <c r="K71" s="12">
        <v>4</v>
      </c>
      <c r="L71" s="13"/>
      <c r="M71" s="14" t="s">
        <v>53</v>
      </c>
      <c r="N71" s="14" t="s">
        <v>46</v>
      </c>
      <c r="O71" s="14" t="s">
        <v>21</v>
      </c>
      <c r="P71" s="14"/>
    </row>
    <row r="72" spans="1:16" x14ac:dyDescent="0.2">
      <c r="A72" s="11">
        <v>15</v>
      </c>
      <c r="B72" s="11">
        <v>5311</v>
      </c>
      <c r="C72" s="11">
        <v>5164</v>
      </c>
      <c r="D72" s="11"/>
      <c r="E72" s="11"/>
      <c r="F72" s="11"/>
      <c r="G72" s="11"/>
      <c r="H72" s="12"/>
      <c r="I72" s="12">
        <v>57.104199999999999</v>
      </c>
      <c r="J72" s="9">
        <v>240</v>
      </c>
      <c r="K72" s="12">
        <v>100</v>
      </c>
      <c r="L72" s="13">
        <v>55.902000000000001</v>
      </c>
      <c r="M72" s="14" t="s">
        <v>54</v>
      </c>
      <c r="N72" s="14"/>
      <c r="O72" s="14" t="s">
        <v>21</v>
      </c>
      <c r="P72" s="14"/>
    </row>
    <row r="73" spans="1:16" x14ac:dyDescent="0.2">
      <c r="A73" s="11">
        <v>15</v>
      </c>
      <c r="B73" s="11">
        <v>5311</v>
      </c>
      <c r="C73" s="11">
        <v>5164</v>
      </c>
      <c r="D73" s="11">
        <v>1503</v>
      </c>
      <c r="E73" s="11"/>
      <c r="F73" s="11"/>
      <c r="G73" s="11"/>
      <c r="H73" s="12">
        <v>20.37</v>
      </c>
      <c r="I73" s="12">
        <v>41.76</v>
      </c>
      <c r="J73" s="9">
        <v>55</v>
      </c>
      <c r="K73" s="12">
        <v>50</v>
      </c>
      <c r="L73" s="13">
        <v>25.041</v>
      </c>
      <c r="M73" s="14" t="s">
        <v>54</v>
      </c>
      <c r="N73" s="14" t="s">
        <v>46</v>
      </c>
      <c r="O73" s="14" t="s">
        <v>21</v>
      </c>
      <c r="P73" s="14"/>
    </row>
    <row r="74" spans="1:16" x14ac:dyDescent="0.2">
      <c r="A74" s="11">
        <v>15</v>
      </c>
      <c r="B74" s="11">
        <v>5311</v>
      </c>
      <c r="C74" s="11">
        <v>5167</v>
      </c>
      <c r="D74" s="11"/>
      <c r="E74" s="11"/>
      <c r="F74" s="11"/>
      <c r="G74" s="11"/>
      <c r="H74" s="12">
        <v>228.74600000000001</v>
      </c>
      <c r="I74" s="12">
        <v>346.512</v>
      </c>
      <c r="J74" s="9">
        <v>350</v>
      </c>
      <c r="K74" s="12">
        <v>400</v>
      </c>
      <c r="L74" s="13">
        <v>171.13399999999999</v>
      </c>
      <c r="M74" s="14" t="s">
        <v>55</v>
      </c>
      <c r="N74" s="14"/>
      <c r="O74" s="14" t="s">
        <v>21</v>
      </c>
      <c r="P74" s="14"/>
    </row>
    <row r="75" spans="1:16" x14ac:dyDescent="0.2">
      <c r="A75" s="11">
        <v>15</v>
      </c>
      <c r="B75" s="11">
        <v>5311</v>
      </c>
      <c r="C75" s="11">
        <v>5168</v>
      </c>
      <c r="D75" s="11"/>
      <c r="E75" s="11"/>
      <c r="F75" s="11"/>
      <c r="G75" s="11"/>
      <c r="H75" s="12">
        <v>962.89702999999997</v>
      </c>
      <c r="I75" s="12">
        <v>824.68565000000001</v>
      </c>
      <c r="J75" s="9">
        <v>1000</v>
      </c>
      <c r="K75" s="12">
        <v>1800</v>
      </c>
      <c r="L75" s="13">
        <v>380.13810999999998</v>
      </c>
      <c r="M75" s="14" t="s">
        <v>56</v>
      </c>
      <c r="N75" s="14"/>
      <c r="O75" s="14" t="s">
        <v>21</v>
      </c>
      <c r="P75" s="14"/>
    </row>
    <row r="76" spans="1:16" x14ac:dyDescent="0.2">
      <c r="A76" s="11">
        <v>15</v>
      </c>
      <c r="B76" s="11">
        <v>5311</v>
      </c>
      <c r="C76" s="11">
        <v>5169</v>
      </c>
      <c r="D76" s="11"/>
      <c r="E76" s="11"/>
      <c r="F76" s="11"/>
      <c r="G76" s="11"/>
      <c r="H76" s="12">
        <v>1793.99711</v>
      </c>
      <c r="I76" s="12">
        <v>2083.6034399999999</v>
      </c>
      <c r="J76" s="9">
        <v>2500</v>
      </c>
      <c r="K76" s="12">
        <v>2390</v>
      </c>
      <c r="L76" s="13">
        <v>1038.54719</v>
      </c>
      <c r="M76" s="14" t="s">
        <v>57</v>
      </c>
      <c r="N76" s="14"/>
      <c r="O76" s="14" t="s">
        <v>21</v>
      </c>
      <c r="P76" s="14"/>
    </row>
    <row r="77" spans="1:16" x14ac:dyDescent="0.2">
      <c r="A77" s="11">
        <v>15</v>
      </c>
      <c r="B77" s="11">
        <v>5311</v>
      </c>
      <c r="C77" s="11">
        <v>5169</v>
      </c>
      <c r="D77" s="11">
        <v>1503</v>
      </c>
      <c r="E77" s="11"/>
      <c r="F77" s="11"/>
      <c r="G77" s="11"/>
      <c r="H77" s="12">
        <v>199.52449999999999</v>
      </c>
      <c r="I77" s="12">
        <v>232.7944</v>
      </c>
      <c r="J77" s="9">
        <v>200</v>
      </c>
      <c r="K77" s="12">
        <v>200</v>
      </c>
      <c r="L77" s="13">
        <v>60.097200000000001</v>
      </c>
      <c r="M77" s="14" t="s">
        <v>57</v>
      </c>
      <c r="N77" s="14" t="s">
        <v>46</v>
      </c>
      <c r="O77" s="14" t="s">
        <v>21</v>
      </c>
      <c r="P77" s="14"/>
    </row>
    <row r="78" spans="1:16" x14ac:dyDescent="0.2">
      <c r="A78" s="11">
        <v>15</v>
      </c>
      <c r="B78" s="11">
        <v>5311</v>
      </c>
      <c r="C78" s="11">
        <v>5171</v>
      </c>
      <c r="D78" s="11"/>
      <c r="E78" s="11"/>
      <c r="F78" s="11"/>
      <c r="G78" s="11"/>
      <c r="H78" s="12">
        <v>499.37974000000003</v>
      </c>
      <c r="I78" s="12">
        <v>919.24131999999997</v>
      </c>
      <c r="J78" s="9">
        <v>1200</v>
      </c>
      <c r="K78" s="12">
        <v>1100</v>
      </c>
      <c r="L78" s="13">
        <v>465.26483999999999</v>
      </c>
      <c r="M78" s="14" t="s">
        <v>58</v>
      </c>
      <c r="N78" s="14"/>
      <c r="O78" s="14" t="s">
        <v>21</v>
      </c>
      <c r="P78" s="14"/>
    </row>
    <row r="79" spans="1:16" x14ac:dyDescent="0.2">
      <c r="A79" s="11">
        <v>15</v>
      </c>
      <c r="B79" s="11">
        <v>5311</v>
      </c>
      <c r="C79" s="11">
        <v>5172</v>
      </c>
      <c r="D79" s="11"/>
      <c r="E79" s="11"/>
      <c r="F79" s="11"/>
      <c r="G79" s="11"/>
      <c r="H79" s="12">
        <v>255.39400000000001</v>
      </c>
      <c r="I79" s="12">
        <v>85.516999999999996</v>
      </c>
      <c r="J79" s="9">
        <v>60</v>
      </c>
      <c r="K79" s="12">
        <v>60</v>
      </c>
      <c r="L79" s="13">
        <v>14.423</v>
      </c>
      <c r="M79" s="14" t="s">
        <v>59</v>
      </c>
      <c r="N79" s="14"/>
      <c r="O79" s="14" t="s">
        <v>21</v>
      </c>
      <c r="P79" s="14"/>
    </row>
    <row r="80" spans="1:16" x14ac:dyDescent="0.2">
      <c r="A80" s="11">
        <v>15</v>
      </c>
      <c r="B80" s="11">
        <v>5311</v>
      </c>
      <c r="C80" s="11">
        <v>5173</v>
      </c>
      <c r="D80" s="11"/>
      <c r="E80" s="11"/>
      <c r="F80" s="11"/>
      <c r="G80" s="11"/>
      <c r="H80" s="12"/>
      <c r="I80" s="12"/>
      <c r="J80" s="9">
        <v>15</v>
      </c>
      <c r="K80" s="12">
        <v>25</v>
      </c>
      <c r="L80" s="13">
        <v>4.5629999999999997</v>
      </c>
      <c r="M80" s="14" t="s">
        <v>60</v>
      </c>
      <c r="N80" s="14"/>
      <c r="O80" s="14" t="s">
        <v>21</v>
      </c>
      <c r="P80" s="14"/>
    </row>
    <row r="81" spans="1:16" x14ac:dyDescent="0.2">
      <c r="A81" s="11">
        <v>15</v>
      </c>
      <c r="B81" s="11">
        <v>5311</v>
      </c>
      <c r="C81" s="11">
        <v>5175</v>
      </c>
      <c r="D81" s="11"/>
      <c r="E81" s="11"/>
      <c r="F81" s="11"/>
      <c r="G81" s="11"/>
      <c r="H81" s="12">
        <v>48.628900000000002</v>
      </c>
      <c r="I81" s="12">
        <v>69.869280000000003</v>
      </c>
      <c r="J81" s="9">
        <v>65</v>
      </c>
      <c r="K81" s="12">
        <v>50</v>
      </c>
      <c r="L81" s="13">
        <v>11.641</v>
      </c>
      <c r="M81" s="14" t="s">
        <v>61</v>
      </c>
      <c r="N81" s="14"/>
      <c r="O81" s="14" t="s">
        <v>21</v>
      </c>
      <c r="P81" s="14"/>
    </row>
    <row r="82" spans="1:16" x14ac:dyDescent="0.2">
      <c r="A82" s="11">
        <v>15</v>
      </c>
      <c r="B82" s="11">
        <v>5311</v>
      </c>
      <c r="C82" s="11">
        <v>5176</v>
      </c>
      <c r="D82" s="11"/>
      <c r="E82" s="11"/>
      <c r="F82" s="11"/>
      <c r="G82" s="11"/>
      <c r="H82" s="12"/>
      <c r="I82" s="12"/>
      <c r="J82" s="9">
        <v>10</v>
      </c>
      <c r="K82" s="12">
        <v>10</v>
      </c>
      <c r="L82" s="13">
        <v>6.75</v>
      </c>
      <c r="M82" s="14" t="s">
        <v>62</v>
      </c>
      <c r="N82" s="14"/>
      <c r="O82" s="14" t="s">
        <v>21</v>
      </c>
      <c r="P82" s="14"/>
    </row>
    <row r="83" spans="1:16" x14ac:dyDescent="0.2">
      <c r="A83" s="11">
        <v>15</v>
      </c>
      <c r="B83" s="11">
        <v>5311</v>
      </c>
      <c r="C83" s="11">
        <v>5179</v>
      </c>
      <c r="D83" s="11"/>
      <c r="E83" s="11"/>
      <c r="F83" s="11"/>
      <c r="G83" s="11"/>
      <c r="H83" s="12">
        <v>12.6</v>
      </c>
      <c r="I83" s="12">
        <v>13</v>
      </c>
      <c r="J83" s="9">
        <v>13</v>
      </c>
      <c r="K83" s="12">
        <v>13</v>
      </c>
      <c r="L83" s="13">
        <v>13</v>
      </c>
      <c r="M83" s="14" t="s">
        <v>63</v>
      </c>
      <c r="N83" s="14"/>
      <c r="O83" s="14" t="s">
        <v>21</v>
      </c>
      <c r="P83" s="14"/>
    </row>
    <row r="84" spans="1:16" x14ac:dyDescent="0.2">
      <c r="A84" s="11">
        <v>15</v>
      </c>
      <c r="B84" s="11">
        <v>5311</v>
      </c>
      <c r="C84" s="11">
        <v>5194</v>
      </c>
      <c r="D84" s="11"/>
      <c r="E84" s="11"/>
      <c r="F84" s="11"/>
      <c r="G84" s="11"/>
      <c r="H84" s="12">
        <v>58.5</v>
      </c>
      <c r="I84" s="12"/>
      <c r="J84" s="9">
        <v>0</v>
      </c>
      <c r="K84" s="12"/>
      <c r="L84" s="13"/>
      <c r="M84" s="14" t="s">
        <v>64</v>
      </c>
      <c r="N84" s="14"/>
      <c r="O84" s="14" t="s">
        <v>21</v>
      </c>
      <c r="P84" s="14"/>
    </row>
    <row r="85" spans="1:16" x14ac:dyDescent="0.2">
      <c r="A85" s="11">
        <v>15</v>
      </c>
      <c r="B85" s="11">
        <v>5311</v>
      </c>
      <c r="C85" s="11">
        <v>5361</v>
      </c>
      <c r="D85" s="11"/>
      <c r="E85" s="11"/>
      <c r="F85" s="11"/>
      <c r="G85" s="11"/>
      <c r="H85" s="12">
        <v>10.1</v>
      </c>
      <c r="I85" s="12">
        <v>0.7</v>
      </c>
      <c r="J85" s="9">
        <v>0</v>
      </c>
      <c r="K85" s="12">
        <v>0</v>
      </c>
      <c r="L85" s="13"/>
      <c r="M85" s="14" t="s">
        <v>65</v>
      </c>
      <c r="N85" s="14"/>
      <c r="O85" s="14" t="s">
        <v>21</v>
      </c>
      <c r="P85" s="14"/>
    </row>
    <row r="86" spans="1:16" x14ac:dyDescent="0.2">
      <c r="A86" s="11">
        <v>15</v>
      </c>
      <c r="B86" s="11">
        <v>5311</v>
      </c>
      <c r="C86" s="11">
        <v>5362</v>
      </c>
      <c r="D86" s="11"/>
      <c r="E86" s="11"/>
      <c r="F86" s="11"/>
      <c r="G86" s="11"/>
      <c r="H86" s="12">
        <v>4.95</v>
      </c>
      <c r="I86" s="12">
        <v>14.5</v>
      </c>
      <c r="J86" s="9">
        <v>20</v>
      </c>
      <c r="K86" s="12">
        <v>25</v>
      </c>
      <c r="L86" s="13">
        <v>12.17</v>
      </c>
      <c r="M86" s="14" t="s">
        <v>66</v>
      </c>
      <c r="N86" s="14"/>
      <c r="O86" s="14" t="s">
        <v>21</v>
      </c>
      <c r="P86" s="14"/>
    </row>
    <row r="87" spans="1:16" x14ac:dyDescent="0.2">
      <c r="A87" s="11">
        <v>15</v>
      </c>
      <c r="B87" s="11">
        <v>6402</v>
      </c>
      <c r="C87" s="11">
        <v>5364</v>
      </c>
      <c r="D87" s="11"/>
      <c r="E87" s="11"/>
      <c r="F87" s="11"/>
      <c r="G87" s="11"/>
      <c r="H87" s="12">
        <v>200.19345000000001</v>
      </c>
      <c r="I87" s="12"/>
      <c r="J87" s="9"/>
      <c r="K87" s="12"/>
      <c r="L87" s="13"/>
      <c r="M87" s="14" t="s">
        <v>67</v>
      </c>
      <c r="N87" s="14"/>
      <c r="O87" s="14" t="s">
        <v>68</v>
      </c>
      <c r="P87" s="14"/>
    </row>
    <row r="88" spans="1:16" x14ac:dyDescent="0.2">
      <c r="A88" s="11">
        <v>15</v>
      </c>
      <c r="B88" s="11">
        <v>6409</v>
      </c>
      <c r="C88" s="11">
        <v>5909</v>
      </c>
      <c r="D88" s="11"/>
      <c r="E88" s="11"/>
      <c r="F88" s="11"/>
      <c r="G88" s="11"/>
      <c r="H88" s="12">
        <v>-0.216</v>
      </c>
      <c r="I88" s="12">
        <v>0</v>
      </c>
      <c r="J88" s="9"/>
      <c r="K88" s="12"/>
      <c r="L88" s="13"/>
      <c r="M88" s="14" t="s">
        <v>69</v>
      </c>
      <c r="N88" s="14"/>
      <c r="O88" s="14" t="s">
        <v>70</v>
      </c>
      <c r="P88" s="14"/>
    </row>
    <row r="89" spans="1:16" x14ac:dyDescent="0.2">
      <c r="J89" s="9"/>
    </row>
    <row r="90" spans="1:16" x14ac:dyDescent="0.2">
      <c r="A90" s="1" t="s">
        <v>71</v>
      </c>
      <c r="B90" s="1"/>
      <c r="C90" s="1"/>
      <c r="D90" s="1"/>
      <c r="E90" s="1"/>
      <c r="F90" s="1"/>
      <c r="G90" s="1"/>
      <c r="H90" s="15">
        <f>SUM(H29:H89)</f>
        <v>73644.206809999989</v>
      </c>
      <c r="I90" s="15">
        <f t="shared" ref="I90:L90" si="3">SUM(I29:I89)</f>
        <v>80194.370549999949</v>
      </c>
      <c r="J90" s="15">
        <f t="shared" si="3"/>
        <v>90074</v>
      </c>
      <c r="K90" s="15">
        <f t="shared" si="3"/>
        <v>87512</v>
      </c>
      <c r="L90" s="15">
        <f t="shared" si="3"/>
        <v>35699.489829999999</v>
      </c>
      <c r="M90" s="16"/>
      <c r="N90" s="16"/>
      <c r="O90" s="16"/>
      <c r="P90" s="16"/>
    </row>
    <row r="91" spans="1:16" x14ac:dyDescent="0.2">
      <c r="J91" s="9"/>
    </row>
    <row r="92" spans="1:16" x14ac:dyDescent="0.2">
      <c r="A92" s="11">
        <v>15</v>
      </c>
      <c r="B92" s="11">
        <v>5311</v>
      </c>
      <c r="C92" s="11">
        <v>6111</v>
      </c>
      <c r="D92" s="11"/>
      <c r="E92" s="11"/>
      <c r="F92" s="11"/>
      <c r="G92" s="11"/>
      <c r="H92" s="12">
        <v>322.56599999999997</v>
      </c>
      <c r="I92" s="12"/>
      <c r="J92" s="9">
        <v>3100</v>
      </c>
      <c r="K92" s="12">
        <v>600</v>
      </c>
      <c r="L92" s="13">
        <v>471.9</v>
      </c>
      <c r="M92" s="14" t="s">
        <v>59</v>
      </c>
      <c r="N92" s="14" t="s">
        <v>89</v>
      </c>
      <c r="O92" s="14" t="s">
        <v>21</v>
      </c>
      <c r="P92" s="14"/>
    </row>
    <row r="93" spans="1:16" x14ac:dyDescent="0.2">
      <c r="A93" s="11">
        <v>15</v>
      </c>
      <c r="B93" s="11">
        <v>5311</v>
      </c>
      <c r="C93" s="11">
        <v>6121</v>
      </c>
      <c r="D93" s="11"/>
      <c r="E93" s="11"/>
      <c r="F93" s="11"/>
      <c r="G93" s="11"/>
      <c r="H93" s="12">
        <v>284.35000000000002</v>
      </c>
      <c r="I93" s="12">
        <v>85.525220000000004</v>
      </c>
      <c r="J93" s="9">
        <v>100</v>
      </c>
      <c r="K93" s="12">
        <v>100</v>
      </c>
      <c r="L93" s="13"/>
      <c r="M93" s="14" t="s">
        <v>72</v>
      </c>
      <c r="N93" s="14"/>
      <c r="O93" s="14" t="s">
        <v>21</v>
      </c>
      <c r="P93" s="14"/>
    </row>
    <row r="94" spans="1:16" x14ac:dyDescent="0.2">
      <c r="A94" s="23">
        <v>15</v>
      </c>
      <c r="B94" s="23">
        <v>5311</v>
      </c>
      <c r="C94" s="23">
        <v>6122</v>
      </c>
      <c r="D94" s="11"/>
      <c r="E94" s="11"/>
      <c r="F94" s="11"/>
      <c r="G94" s="11"/>
      <c r="H94" s="12">
        <v>3455.6146899999999</v>
      </c>
      <c r="I94" s="12">
        <v>1752.41292</v>
      </c>
      <c r="J94" s="22">
        <v>4000</v>
      </c>
      <c r="K94" s="12">
        <v>1000</v>
      </c>
      <c r="L94" s="13"/>
      <c r="M94" s="14" t="s">
        <v>73</v>
      </c>
      <c r="N94" s="14" t="s">
        <v>92</v>
      </c>
      <c r="O94" s="14" t="s">
        <v>21</v>
      </c>
      <c r="P94" s="14"/>
    </row>
    <row r="95" spans="1:16" x14ac:dyDescent="0.2">
      <c r="A95" s="11">
        <v>15</v>
      </c>
      <c r="B95" s="11">
        <v>5311</v>
      </c>
      <c r="C95" s="11">
        <v>6123</v>
      </c>
      <c r="D95" s="11"/>
      <c r="E95" s="11"/>
      <c r="F95" s="11"/>
      <c r="G95" s="11"/>
      <c r="H95" s="12">
        <v>2110.9349999999999</v>
      </c>
      <c r="I95" s="12"/>
      <c r="J95" s="22">
        <v>3000</v>
      </c>
      <c r="K95" s="12">
        <v>2800</v>
      </c>
      <c r="L95" s="13">
        <v>1350.5519999999999</v>
      </c>
      <c r="M95" s="14" t="s">
        <v>74</v>
      </c>
      <c r="N95" s="14" t="s">
        <v>90</v>
      </c>
      <c r="O95" s="14" t="s">
        <v>21</v>
      </c>
      <c r="P95" s="14"/>
    </row>
    <row r="96" spans="1:16" x14ac:dyDescent="0.2">
      <c r="A96" s="11">
        <v>15</v>
      </c>
      <c r="B96" s="11">
        <v>5311</v>
      </c>
      <c r="C96" s="11">
        <v>6123</v>
      </c>
      <c r="D96" s="11"/>
      <c r="E96" s="11"/>
      <c r="F96" s="11"/>
      <c r="G96" s="11">
        <v>90505</v>
      </c>
      <c r="H96" s="12">
        <v>1496.3</v>
      </c>
      <c r="I96" s="12"/>
      <c r="J96" s="9"/>
      <c r="K96" s="12"/>
      <c r="L96" s="13"/>
      <c r="M96" s="14" t="s">
        <v>74</v>
      </c>
      <c r="N96" s="14"/>
      <c r="O96" s="14" t="s">
        <v>21</v>
      </c>
      <c r="P96" s="14" t="s">
        <v>75</v>
      </c>
    </row>
    <row r="97" spans="1:16" x14ac:dyDescent="0.2">
      <c r="A97" s="11">
        <v>15</v>
      </c>
      <c r="B97" s="11">
        <v>5311</v>
      </c>
      <c r="C97" s="11">
        <v>6125</v>
      </c>
      <c r="D97" s="11"/>
      <c r="E97" s="11"/>
      <c r="F97" s="11"/>
      <c r="G97" s="11"/>
      <c r="H97" s="12">
        <v>246.84</v>
      </c>
      <c r="I97" s="12"/>
      <c r="J97" s="9"/>
      <c r="K97" s="12"/>
      <c r="L97" s="13"/>
      <c r="M97" s="14" t="s">
        <v>76</v>
      </c>
      <c r="N97" s="21"/>
      <c r="O97" s="14" t="s">
        <v>21</v>
      </c>
      <c r="P97" s="14"/>
    </row>
    <row r="98" spans="1:16" x14ac:dyDescent="0.2">
      <c r="A98" s="1" t="s">
        <v>77</v>
      </c>
      <c r="B98" s="1"/>
      <c r="C98" s="1"/>
      <c r="D98" s="1"/>
      <c r="E98" s="1"/>
      <c r="F98" s="1"/>
      <c r="G98" s="1"/>
      <c r="H98" s="15">
        <f>SUM(H91:H97)</f>
        <v>7916.6056899999994</v>
      </c>
      <c r="I98" s="15">
        <f>SUM(I91:I97)</f>
        <v>1837.93814</v>
      </c>
      <c r="J98" s="15">
        <f>SUM(J91:J97)</f>
        <v>10200</v>
      </c>
      <c r="K98" s="15">
        <f>SUM(K91:K97)</f>
        <v>4500</v>
      </c>
      <c r="L98" s="15">
        <f>SUM(L91:L97)</f>
        <v>1822.4519999999998</v>
      </c>
      <c r="M98" s="16"/>
      <c r="N98" s="16"/>
      <c r="O98" s="16"/>
      <c r="P98" s="16"/>
    </row>
    <row r="99" spans="1:16" x14ac:dyDescent="0.2">
      <c r="A99" s="1" t="s">
        <v>78</v>
      </c>
      <c r="B99" s="1"/>
      <c r="C99" s="1"/>
      <c r="D99" s="1"/>
      <c r="E99" s="1"/>
      <c r="F99" s="1"/>
      <c r="G99" s="1"/>
      <c r="H99" s="15">
        <f>SUM(H98,H90,H28)</f>
        <v>81951.732499999984</v>
      </c>
      <c r="I99" s="15">
        <f>SUM(I98,I90,I28)</f>
        <v>82032.308689999947</v>
      </c>
      <c r="J99" s="15">
        <f>SUM(J98,J90,J28)</f>
        <v>100274</v>
      </c>
      <c r="K99" s="15">
        <f>SUM(K98,K90,K28)</f>
        <v>92012</v>
      </c>
      <c r="L99" s="15">
        <f>SUM(L98,L90,L28)</f>
        <v>37521.941829999996</v>
      </c>
      <c r="M99" s="16"/>
      <c r="N99" s="16"/>
      <c r="O99" s="16"/>
      <c r="P99" s="16"/>
    </row>
    <row r="101" spans="1:16" x14ac:dyDescent="0.2">
      <c r="A101" s="1" t="s">
        <v>79</v>
      </c>
      <c r="B101" s="1"/>
      <c r="C101" s="1"/>
      <c r="D101" s="1"/>
      <c r="E101" s="1"/>
      <c r="F101" s="1"/>
      <c r="G101" s="1"/>
      <c r="H101" s="15">
        <f>H24-H99</f>
        <v>-64467.924199999979</v>
      </c>
      <c r="I101" s="15">
        <f>I24-I99</f>
        <v>-62204.774659999945</v>
      </c>
      <c r="J101" s="15">
        <f>J24-J99</f>
        <v>-79779</v>
      </c>
      <c r="K101" s="15">
        <f>K24-K99</f>
        <v>-70706</v>
      </c>
      <c r="L101" s="15">
        <f>L24-L99</f>
        <v>-24992.693949999993</v>
      </c>
      <c r="M101" s="16"/>
      <c r="N101" s="16"/>
      <c r="O101" s="16"/>
      <c r="P101" s="16"/>
    </row>
    <row r="102" spans="1:16" x14ac:dyDescent="0.2">
      <c r="A102" s="1" t="s">
        <v>80</v>
      </c>
      <c r="B102" s="1"/>
      <c r="C102" s="1"/>
      <c r="D102" s="1"/>
      <c r="E102" s="1"/>
      <c r="F102" s="1"/>
      <c r="G102" s="1"/>
      <c r="H102" s="15">
        <f>H23-H28-H90</f>
        <v>-56551.318509999983</v>
      </c>
      <c r="I102" s="15">
        <f t="shared" ref="I102:L102" si="4">I23-I28-I90</f>
        <v>-60366.836519999946</v>
      </c>
      <c r="J102" s="15">
        <f t="shared" si="4"/>
        <v>-69579</v>
      </c>
      <c r="K102" s="15">
        <f t="shared" si="4"/>
        <v>-66206</v>
      </c>
      <c r="L102" s="15">
        <f t="shared" si="4"/>
        <v>-23170.241949999996</v>
      </c>
      <c r="M102" s="16"/>
      <c r="N102" s="16"/>
      <c r="O102" s="16"/>
      <c r="P102" s="16"/>
    </row>
  </sheetData>
  <pageMargins left="0.19685039369791668" right="0.19685039369791668" top="0.19685039369791668" bottom="0.39370078739583336" header="0.19685039369791668" footer="0.19685039369791668"/>
  <pageSetup paperSize="8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15</vt:lpstr>
      <vt:lpstr>'ORJ 15'!Názvy_tisku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2025-09-29T15:41:57Z</cp:lastPrinted>
  <dcterms:created xsi:type="dcterms:W3CDTF">2025-07-16T10:32:07Z</dcterms:created>
  <dcterms:modified xsi:type="dcterms:W3CDTF">2025-09-30T11:01:08Z</dcterms:modified>
</cp:coreProperties>
</file>